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20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<sst xmlns="http://schemas.openxmlformats.org/spreadsheetml/2006/main" count="103" uniqueCount="78">
  <si>
    <t>Branża drogowa</t>
  </si>
  <si>
    <t>Lp.</t>
  </si>
  <si>
    <t>Pozycja wg specyfikacji</t>
  </si>
  <si>
    <t>Wyszczególnienie  elementów rozliczeniowych</t>
  </si>
  <si>
    <t>Jedn. miary</t>
  </si>
  <si>
    <t>Obmiar</t>
  </si>
  <si>
    <t>D-01.00.00</t>
  </si>
  <si>
    <t>ROBOTY PRZYGOTOWAWCZE - CPV - 45100000-8</t>
  </si>
  <si>
    <t>D-01.01.01</t>
  </si>
  <si>
    <t>Odtworzenie trasy i punktów wysokościowych</t>
  </si>
  <si>
    <t>D-01.02.04</t>
  </si>
  <si>
    <t>m2</t>
  </si>
  <si>
    <t>D-04.00.00</t>
  </si>
  <si>
    <t>D-04.03.01</t>
  </si>
  <si>
    <t>Oczyszczenie i skropienie warstw konstrukcyjnych</t>
  </si>
  <si>
    <t>Oczyszczenie warstw konstrukcyjnych ulepszonych mechanicznie</t>
  </si>
  <si>
    <t>D-04.08.01</t>
  </si>
  <si>
    <t>Wyrównanie podbudowy betonem asfaltowym</t>
  </si>
  <si>
    <t>t</t>
  </si>
  <si>
    <t>D-05.00.00</t>
  </si>
  <si>
    <t>D-06.00.00</t>
  </si>
  <si>
    <t>ROBOTY WYKOŃCZENIOWE - CPV 45100000-8</t>
  </si>
  <si>
    <t>D-06.01.01</t>
  </si>
  <si>
    <t>Cena jedn.</t>
  </si>
  <si>
    <t>Wartość</t>
  </si>
  <si>
    <t>Suma netto</t>
  </si>
  <si>
    <t>VAT</t>
  </si>
  <si>
    <t>Suma brutto</t>
  </si>
  <si>
    <t>NAWIERZCHNIE - CPV 45233000-9</t>
  </si>
  <si>
    <t>szt.</t>
  </si>
  <si>
    <t>Skropienie mechaniczne warstw konstrukcyjnych ulepszonych emulsją asfaltową</t>
  </si>
  <si>
    <t>D-01.02.01A</t>
  </si>
  <si>
    <t>Usunięcie drzew lub krzaków w warunkach normalnych (bez utrudnień)</t>
  </si>
  <si>
    <t>D-01.02.01</t>
  </si>
  <si>
    <t>Rozbiórki elementów dróg, ogrodzeń i przepustów</t>
  </si>
  <si>
    <t>PODBUDOWY - CPV - 45233000-9</t>
  </si>
  <si>
    <t>Umocnienie powierzchniowe skarp, rowów i ścieków</t>
  </si>
  <si>
    <t>Odtworzenie trasy i punktów wysokościowych przy liniowych robotach ziemnych (drogi) w terenie równinnym</t>
  </si>
  <si>
    <t>km</t>
  </si>
  <si>
    <t>D-06.03.01</t>
  </si>
  <si>
    <t>Humusowanie z obsianiem terenów zielonych, przy grubości warstwy ziemi urodzajnej (humusu) 5 cm, z dowozem ziemi urodzajnej</t>
  </si>
  <si>
    <t>Warstwa wyrównawcza z betonu asfaltowego AC 11W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</si>
  <si>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</si>
  <si>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</si>
  <si>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</si>
  <si>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</si>
  <si>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</si>
  <si>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</si>
  <si>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</si>
  <si>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</si>
  <si>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</si>
  <si>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</si>
  <si>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</si>
  <si>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</si>
  <si>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</si>
  <si>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</si>
  <si>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Przycinanie gałęzi  drzew w celu uzyskania skarajni drogowej, oczyszczenie terenu z pozostałości po wycine, z wywiezieniem pni i pozostalości</t>
  </si>
  <si>
    <t>Mechaniczna rozbiórka nawierzchni z brukowca  - z wywiezieniem materiału z rozbiórki</t>
  </si>
  <si>
    <t>D-04.05.01</t>
  </si>
  <si>
    <t>Podbudowa z gruntu stabilizowanego cementem</t>
  </si>
  <si>
    <t>D-04.04.02</t>
  </si>
  <si>
    <t>Podbudowa z kruszywa łamanego</t>
  </si>
  <si>
    <t>Podbudowa z kruszywa łamanego o gr. 20 cm po mechanicznym zagęszczeniu (materiał z przekruszenia skał)</t>
  </si>
  <si>
    <t>Wykonanie podbudowy z gruntu stabilizowanego cementem o wytrzymałości Rm=2,5 MPa i gr. 15 cm</t>
  </si>
  <si>
    <t>D-04.01.01</t>
  </si>
  <si>
    <t>Koryto wraz z profilowaniem i zagęszczeniem podłoża</t>
  </si>
  <si>
    <t>Profilowanie terenów zielonych , Ścinanie i uzupełnianie poboczy</t>
  </si>
  <si>
    <t>Profilowanie terenów zielonych i muld -  mechanicznie, grubość warstwy ścinanej śr.gr.20 cm, wraz z profilowaniem i odwiezieniem nadmiaru ścinki na odkład</t>
  </si>
  <si>
    <t>"Przebudowa drogi powiatowej nr 1377F w miejscowości Machary"</t>
  </si>
  <si>
    <t>Mechaniczna rozbiórka nawierzchni z kruszywa  na zjeździe- z wywiezieniem materiału z rozbiórki</t>
  </si>
  <si>
    <t>drogi  x2 warstwy (przed warstwą wyrównawczą i przed warstwą ścieralną)</t>
  </si>
  <si>
    <t>Podbudowa z kruszywa łamanego o gr. 15 cm po mechanicznym zagęszczeniu (materiał z przekruszonego betonu) - na pobocza</t>
  </si>
  <si>
    <t>Nawierzchnia z betonu asfaltowego - w.ścieralna</t>
  </si>
  <si>
    <r>
      <t>m</t>
    </r>
    <r>
      <rPr>
        <vertAlign val="superscript"/>
        <sz val="8"/>
        <rFont val="Calibri"/>
        <family val="2"/>
      </rPr>
      <t>2</t>
    </r>
  </si>
  <si>
    <t xml:space="preserve">Wykonanie warstwy ścieralnej z betonu asfaltowego AC11S  gr. 4 cm </t>
  </si>
  <si>
    <t>D.05.03.05a</t>
  </si>
  <si>
    <t>Koryto wykonane mechanicznie wraz z profilowaniem i zagęszczeniem podłoża w gruncie kl. I-VI, głebokość koryta do 30 cm</t>
  </si>
  <si>
    <t>Kosztorys ofertowy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</si>
</sst>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\ &quot;zł&quot;"/>
    <numFmt numFmtId="168" formatCode="#,##0.000"/>
    <numFmt numFmtId="169" formatCode="0.0"/>
    <numFmt numFmtId="170" formatCode="#,##0.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b/>
      <sz val="15"/>
      <name val="Arial CE"/>
      <family val="0"/>
    </font>
    <font>
      <vertAlign val="superscript"/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 CE"/>
      <family val="0"/>
    </font>
    <font>
      <i/>
      <sz val="11"/>
      <color indexed="10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 CE"/>
      <family val="0"/>
    </font>
    <font>
      <i/>
      <sz val="11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vertical="center" wrapText="1"/>
    </xf>
    <xf numFmtId="167" fontId="2" fillId="0" borderId="13" xfId="0" applyNumberFormat="1" applyFont="1" applyFill="1" applyBorder="1" applyAlignment="1">
      <alignment horizontal="center" vertical="center" wrapText="1"/>
    </xf>
    <xf numFmtId="167" fontId="2" fillId="0" borderId="1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left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left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167" fontId="4" fillId="35" borderId="11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vertical="center" wrapText="1"/>
    </xf>
    <xf numFmtId="4" fontId="2" fillId="35" borderId="17" xfId="0" applyNumberFormat="1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center" vertical="center" wrapText="1"/>
    </xf>
    <xf numFmtId="167" fontId="4" fillId="35" borderId="18" xfId="0" applyNumberFormat="1" applyFont="1" applyFill="1" applyBorder="1" applyAlignment="1">
      <alignment horizontal="right" vertical="center" wrapText="1"/>
    </xf>
    <xf numFmtId="167" fontId="4" fillId="35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167" fontId="4" fillId="0" borderId="12" xfId="0" applyNumberFormat="1" applyFont="1" applyFill="1" applyBorder="1" applyAlignment="1">
      <alignment horizontal="right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167" fontId="4" fillId="36" borderId="11" xfId="0" applyNumberFormat="1" applyFont="1" applyFill="1" applyBorder="1" applyAlignment="1">
      <alignment horizontal="right" vertical="center" wrapText="1"/>
    </xf>
    <xf numFmtId="167" fontId="4" fillId="36" borderId="18" xfId="0" applyNumberFormat="1" applyFont="1" applyFill="1" applyBorder="1" applyAlignment="1">
      <alignment horizontal="right" vertical="center" wrapText="1"/>
    </xf>
    <xf numFmtId="4" fontId="4" fillId="35" borderId="11" xfId="0" applyNumberFormat="1" applyFont="1" applyFill="1" applyBorder="1" applyAlignment="1">
      <alignment vertical="center" wrapText="1"/>
    </xf>
    <xf numFmtId="167" fontId="4" fillId="0" borderId="13" xfId="0" applyNumberFormat="1" applyFont="1" applyFill="1" applyBorder="1" applyAlignment="1">
      <alignment horizontal="right" vertical="center" wrapText="1"/>
    </xf>
    <xf numFmtId="167" fontId="4" fillId="0" borderId="14" xfId="0" applyNumberFormat="1" applyFont="1" applyFill="1" applyBorder="1" applyAlignment="1">
      <alignment horizontal="right" vertical="center" wrapText="1"/>
    </xf>
    <xf numFmtId="4" fontId="2" fillId="36" borderId="11" xfId="0" applyNumberFormat="1" applyFon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Continuous" vertical="center" wrapText="1"/>
    </xf>
    <xf numFmtId="4" fontId="42" fillId="0" borderId="0" xfId="0" applyNumberFormat="1" applyFont="1" applyAlignment="1">
      <alignment vertical="center" wrapText="1"/>
    </xf>
    <xf numFmtId="4" fontId="43" fillId="0" borderId="0" xfId="0" applyNumberFormat="1" applyFont="1" applyAlignment="1">
      <alignment vertical="center" wrapText="1"/>
    </xf>
    <xf numFmtId="4" fontId="42" fillId="0" borderId="0" xfId="0" applyNumberFormat="1" applyFont="1" applyBorder="1" applyAlignment="1">
      <alignment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left" vertical="center" wrapText="1"/>
    </xf>
    <xf numFmtId="166" fontId="42" fillId="0" borderId="0" xfId="0" applyNumberFormat="1" applyFont="1" applyAlignment="1">
      <alignment horizontal="right" vertical="center" wrapText="1"/>
    </xf>
    <xf numFmtId="167" fontId="42" fillId="0" borderId="0" xfId="0" applyNumberFormat="1" applyFont="1" applyBorder="1" applyAlignment="1">
      <alignment horizontal="right" vertical="center" wrapText="1"/>
    </xf>
    <xf numFmtId="167" fontId="42" fillId="0" borderId="0" xfId="0" applyNumberFormat="1" applyFont="1" applyAlignment="1">
      <alignment horizontal="right" vertical="center" wrapText="1"/>
    </xf>
    <xf numFmtId="4" fontId="42" fillId="0" borderId="0" xfId="0" applyNumberFormat="1" applyFont="1" applyAlignment="1">
      <alignment horizontal="right" vertical="center" wrapText="1"/>
    </xf>
    <xf numFmtId="4" fontId="5" fillId="0" borderId="14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3" fontId="4" fillId="34" borderId="22" xfId="0" applyNumberFormat="1" applyFont="1" applyFill="1" applyBorder="1" applyAlignment="1">
      <alignment horizontal="center" vertical="center" wrapText="1"/>
    </xf>
    <xf numFmtId="4" fontId="2" fillId="35" borderId="17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 wrapText="1"/>
    </xf>
    <xf numFmtId="167" fontId="42" fillId="36" borderId="11" xfId="0" applyNumberFormat="1" applyFont="1" applyFill="1" applyBorder="1" applyAlignment="1">
      <alignment horizontal="right" vertical="center" wrapText="1"/>
    </xf>
    <xf numFmtId="167" fontId="42" fillId="35" borderId="11" xfId="0" applyNumberFormat="1" applyFont="1" applyFill="1" applyBorder="1" applyAlignment="1">
      <alignment horizontal="right" vertical="center" wrapText="1"/>
    </xf>
    <xf numFmtId="167" fontId="42" fillId="35" borderId="17" xfId="0" applyNumberFormat="1" applyFont="1" applyFill="1" applyBorder="1" applyAlignment="1">
      <alignment horizontal="right" vertical="center" wrapText="1"/>
    </xf>
    <xf numFmtId="3" fontId="42" fillId="35" borderId="10" xfId="0" applyNumberFormat="1" applyFont="1" applyFill="1" applyBorder="1" applyAlignment="1">
      <alignment horizontal="center" vertical="center" wrapText="1"/>
    </xf>
    <xf numFmtId="3" fontId="4" fillId="35" borderId="22" xfId="0" applyNumberFormat="1" applyFont="1" applyFill="1" applyBorder="1" applyAlignment="1">
      <alignment horizontal="center" vertical="center" wrapText="1"/>
    </xf>
    <xf numFmtId="4" fontId="2" fillId="35" borderId="17" xfId="0" applyNumberFormat="1" applyFont="1" applyFill="1" applyBorder="1" applyAlignment="1">
      <alignment vertical="center" wrapText="1"/>
    </xf>
    <xf numFmtId="167" fontId="4" fillId="35" borderId="17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Border="1" applyAlignment="1">
      <alignment vertical="center" wrapText="1"/>
    </xf>
    <xf numFmtId="0" fontId="2" fillId="0" borderId="23" xfId="0" applyFont="1" applyBorder="1" applyAlignment="1">
      <alignment horizontal="centerContinuous" vertical="center" wrapText="1"/>
    </xf>
    <xf numFmtId="167" fontId="2" fillId="0" borderId="24" xfId="58" applyNumberFormat="1" applyFont="1" applyBorder="1" applyAlignment="1">
      <alignment horizontal="centerContinuous" vertical="center" wrapText="1"/>
    </xf>
    <xf numFmtId="16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170" fontId="2" fillId="0" borderId="18" xfId="58" applyNumberFormat="1" applyFont="1" applyBorder="1" applyAlignment="1">
      <alignment horizontal="center" vertical="center" wrapText="1"/>
    </xf>
    <xf numFmtId="167" fontId="2" fillId="0" borderId="27" xfId="58" applyNumberFormat="1" applyFont="1" applyBorder="1" applyAlignment="1">
      <alignment/>
    </xf>
    <xf numFmtId="0" fontId="2" fillId="0" borderId="28" xfId="0" applyFont="1" applyBorder="1" applyAlignment="1">
      <alignment horizontal="centerContinuous" vertical="center" wrapText="1"/>
    </xf>
    <xf numFmtId="167" fontId="2" fillId="0" borderId="29" xfId="58" applyNumberFormat="1" applyFont="1" applyBorder="1" applyAlignment="1">
      <alignment horizontal="centerContinuous" vertical="center" wrapText="1"/>
    </xf>
    <xf numFmtId="167" fontId="2" fillId="33" borderId="3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9"/>
  <sheetViews>
    <sheetView tabSelected="1" zoomScalePageLayoutView="0" workbookViewId="0" topLeftCell="A1">
      <selection activeCell="J50" sqref="J50"/>
    </sheetView>
  </sheetViews>
  <sheetFormatPr defaultColWidth="8.796875" defaultRowHeight="14.25"/>
  <cols>
    <col min="1" max="1" width="4" style="50" customWidth="1"/>
    <col min="2" max="2" width="11" style="51" customWidth="1"/>
    <col min="3" max="3" width="66" style="52" customWidth="1"/>
    <col min="4" max="4" width="6" style="51" customWidth="1"/>
    <col min="5" max="5" width="9.59765625" style="53" customWidth="1"/>
    <col min="6" max="6" width="12.59765625" style="55" customWidth="1"/>
    <col min="7" max="7" width="13.59765625" style="55" customWidth="1"/>
    <col min="8" max="16384" width="9" style="47" customWidth="1"/>
  </cols>
  <sheetData>
    <row r="1" spans="1:7" ht="32.25" customHeight="1">
      <c r="A1" s="81" t="s">
        <v>68</v>
      </c>
      <c r="B1" s="82"/>
      <c r="C1" s="82"/>
      <c r="D1" s="82"/>
      <c r="E1" s="82"/>
      <c r="F1" s="82"/>
      <c r="G1" s="83"/>
    </row>
    <row r="2" spans="1:7" ht="15.75" customHeight="1">
      <c r="A2" s="84" t="s">
        <v>77</v>
      </c>
      <c r="B2" s="85"/>
      <c r="C2" s="85"/>
      <c r="D2" s="85"/>
      <c r="E2" s="85"/>
      <c r="F2" s="85"/>
      <c r="G2" s="86"/>
    </row>
    <row r="3" spans="1:7" ht="15" customHeight="1">
      <c r="A3" s="87" t="s">
        <v>0</v>
      </c>
      <c r="B3" s="88"/>
      <c r="C3" s="88"/>
      <c r="D3" s="88"/>
      <c r="E3" s="88"/>
      <c r="F3" s="88"/>
      <c r="G3" s="89"/>
    </row>
    <row r="4" spans="1:7" ht="45">
      <c r="A4" s="17" t="s">
        <v>1</v>
      </c>
      <c r="B4" s="18" t="s">
        <v>2</v>
      </c>
      <c r="C4" s="19" t="s">
        <v>3</v>
      </c>
      <c r="D4" s="18" t="s">
        <v>4</v>
      </c>
      <c r="E4" s="18" t="s">
        <v>5</v>
      </c>
      <c r="F4" s="15" t="s">
        <v>23</v>
      </c>
      <c r="G4" s="16" t="s">
        <v>24</v>
      </c>
    </row>
    <row r="5" spans="1:7" ht="15">
      <c r="A5" s="1"/>
      <c r="B5" s="2" t="s">
        <v>6</v>
      </c>
      <c r="C5" s="3" t="s">
        <v>7</v>
      </c>
      <c r="D5" s="2"/>
      <c r="E5" s="38"/>
      <c r="F5" s="39"/>
      <c r="G5" s="40"/>
    </row>
    <row r="6" spans="1:7" ht="15">
      <c r="A6" s="4"/>
      <c r="B6" s="5" t="s">
        <v>8</v>
      </c>
      <c r="C6" s="20" t="s">
        <v>9</v>
      </c>
      <c r="D6" s="8"/>
      <c r="E6" s="8"/>
      <c r="F6" s="28"/>
      <c r="G6" s="32"/>
    </row>
    <row r="7" spans="1:7" ht="28.5">
      <c r="A7" s="12" t="s">
        <v>42</v>
      </c>
      <c r="B7" s="13" t="s">
        <v>8</v>
      </c>
      <c r="C7" s="21" t="s">
        <v>37</v>
      </c>
      <c r="D7" s="13" t="s">
        <v>38</v>
      </c>
      <c r="E7" s="34">
        <v>0.5</v>
      </c>
      <c r="F7" s="42"/>
      <c r="G7" s="42"/>
    </row>
    <row r="8" spans="1:7" ht="15">
      <c r="A8" s="4"/>
      <c r="B8" s="25" t="s">
        <v>31</v>
      </c>
      <c r="C8" s="26" t="s">
        <v>32</v>
      </c>
      <c r="D8" s="27"/>
      <c r="E8" s="27"/>
      <c r="F8" s="65"/>
      <c r="G8" s="32"/>
    </row>
    <row r="9" spans="1:7" ht="28.5">
      <c r="A9" s="6" t="s">
        <v>43</v>
      </c>
      <c r="B9" s="7" t="s">
        <v>33</v>
      </c>
      <c r="C9" s="22" t="s">
        <v>56</v>
      </c>
      <c r="D9" s="7" t="s">
        <v>29</v>
      </c>
      <c r="E9" s="7">
        <v>6</v>
      </c>
      <c r="F9" s="37"/>
      <c r="G9" s="37"/>
    </row>
    <row r="10" spans="1:7" ht="15">
      <c r="A10" s="4"/>
      <c r="B10" s="25" t="s">
        <v>10</v>
      </c>
      <c r="C10" s="26" t="s">
        <v>34</v>
      </c>
      <c r="D10" s="27"/>
      <c r="E10" s="27"/>
      <c r="F10" s="65"/>
      <c r="G10" s="32"/>
    </row>
    <row r="11" spans="1:7" ht="28.5">
      <c r="A11" s="9" t="s">
        <v>44</v>
      </c>
      <c r="B11" s="10" t="s">
        <v>10</v>
      </c>
      <c r="C11" s="23" t="s">
        <v>57</v>
      </c>
      <c r="D11" s="10" t="s">
        <v>11</v>
      </c>
      <c r="E11" s="35">
        <f>262</f>
        <v>262</v>
      </c>
      <c r="F11" s="42"/>
      <c r="G11" s="42"/>
    </row>
    <row r="12" spans="1:7" s="48" customFormat="1" ht="28.5">
      <c r="A12" s="9" t="s">
        <v>45</v>
      </c>
      <c r="B12" s="10" t="s">
        <v>10</v>
      </c>
      <c r="C12" s="23" t="s">
        <v>69</v>
      </c>
      <c r="D12" s="10" t="s">
        <v>11</v>
      </c>
      <c r="E12" s="35">
        <v>31</v>
      </c>
      <c r="F12" s="42"/>
      <c r="G12" s="42"/>
    </row>
    <row r="13" spans="1:7" s="48" customFormat="1" ht="15">
      <c r="A13" s="45"/>
      <c r="B13" s="38" t="s">
        <v>12</v>
      </c>
      <c r="C13" s="44" t="s">
        <v>35</v>
      </c>
      <c r="D13" s="38"/>
      <c r="E13" s="38"/>
      <c r="F13" s="64"/>
      <c r="G13" s="40"/>
    </row>
    <row r="14" spans="1:7" s="48" customFormat="1" ht="15">
      <c r="A14" s="60"/>
      <c r="B14" s="30" t="s">
        <v>64</v>
      </c>
      <c r="C14" s="61" t="s">
        <v>65</v>
      </c>
      <c r="D14" s="31"/>
      <c r="E14" s="31"/>
      <c r="F14" s="66"/>
      <c r="G14" s="33"/>
    </row>
    <row r="15" spans="1:7" ht="28.5">
      <c r="A15" s="9" t="s">
        <v>46</v>
      </c>
      <c r="B15" s="10" t="s">
        <v>64</v>
      </c>
      <c r="C15" s="11" t="s">
        <v>76</v>
      </c>
      <c r="D15" s="10" t="s">
        <v>11</v>
      </c>
      <c r="E15" s="36">
        <f>31+262+498+497</f>
        <v>1288</v>
      </c>
      <c r="F15" s="42"/>
      <c r="G15" s="42"/>
    </row>
    <row r="16" spans="1:244" ht="15">
      <c r="A16" s="45"/>
      <c r="B16" s="38" t="s">
        <v>12</v>
      </c>
      <c r="C16" s="44" t="s">
        <v>35</v>
      </c>
      <c r="D16" s="38"/>
      <c r="E16" s="38"/>
      <c r="F16" s="64"/>
      <c r="G16" s="40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</row>
    <row r="17" spans="1:244" ht="15">
      <c r="A17" s="4"/>
      <c r="B17" s="25" t="s">
        <v>13</v>
      </c>
      <c r="C17" s="29" t="s">
        <v>14</v>
      </c>
      <c r="D17" s="41"/>
      <c r="E17" s="41"/>
      <c r="F17" s="65"/>
      <c r="G17" s="32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</row>
    <row r="18" spans="1:244" ht="14.25">
      <c r="A18" s="9" t="s">
        <v>47</v>
      </c>
      <c r="B18" s="10" t="s">
        <v>13</v>
      </c>
      <c r="C18" s="11" t="s">
        <v>15</v>
      </c>
      <c r="D18" s="10" t="s">
        <v>11</v>
      </c>
      <c r="E18" s="36">
        <f>1892+31</f>
        <v>1923</v>
      </c>
      <c r="F18" s="42"/>
      <c r="G18" s="42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</row>
    <row r="19" spans="1:244" ht="14.25">
      <c r="A19" s="12"/>
      <c r="B19" s="13"/>
      <c r="C19" s="57" t="s">
        <v>70</v>
      </c>
      <c r="D19" s="58"/>
      <c r="E19" s="59"/>
      <c r="F19" s="43"/>
      <c r="G19" s="43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</row>
    <row r="20" spans="1:244" ht="28.5">
      <c r="A20" s="9" t="s">
        <v>48</v>
      </c>
      <c r="B20" s="10" t="s">
        <v>13</v>
      </c>
      <c r="C20" s="11" t="s">
        <v>30</v>
      </c>
      <c r="D20" s="10" t="s">
        <v>11</v>
      </c>
      <c r="E20" s="36">
        <f>E18</f>
        <v>1923</v>
      </c>
      <c r="F20" s="42"/>
      <c r="G20" s="42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</row>
    <row r="21" spans="1:244" ht="14.25">
      <c r="A21" s="12"/>
      <c r="B21" s="13"/>
      <c r="C21" s="57" t="s">
        <v>70</v>
      </c>
      <c r="D21" s="58"/>
      <c r="E21" s="59"/>
      <c r="F21" s="43"/>
      <c r="G21" s="43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</row>
    <row r="22" spans="1:244" ht="15">
      <c r="A22" s="4"/>
      <c r="B22" s="25" t="s">
        <v>58</v>
      </c>
      <c r="C22" s="29" t="s">
        <v>59</v>
      </c>
      <c r="D22" s="41"/>
      <c r="E22" s="41"/>
      <c r="F22" s="65"/>
      <c r="G22" s="32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</row>
    <row r="23" spans="1:244" ht="28.5">
      <c r="A23" s="12" t="s">
        <v>49</v>
      </c>
      <c r="B23" s="13" t="s">
        <v>58</v>
      </c>
      <c r="C23" s="14" t="s">
        <v>63</v>
      </c>
      <c r="D23" s="13" t="s">
        <v>11</v>
      </c>
      <c r="E23" s="34">
        <f>262+37</f>
        <v>299</v>
      </c>
      <c r="F23" s="42"/>
      <c r="G23" s="42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</row>
    <row r="24" spans="1:244" ht="14.25" customHeight="1">
      <c r="A24" s="24"/>
      <c r="B24" s="25" t="s">
        <v>60</v>
      </c>
      <c r="C24" s="29" t="s">
        <v>61</v>
      </c>
      <c r="D24" s="41"/>
      <c r="E24" s="41"/>
      <c r="F24" s="65"/>
      <c r="G24" s="32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</row>
    <row r="25" spans="1:244" ht="28.5">
      <c r="A25" s="12" t="s">
        <v>50</v>
      </c>
      <c r="B25" s="13" t="s">
        <v>60</v>
      </c>
      <c r="C25" s="14" t="s">
        <v>62</v>
      </c>
      <c r="D25" s="13" t="s">
        <v>11</v>
      </c>
      <c r="E25" s="34">
        <f>37+262+500</f>
        <v>799</v>
      </c>
      <c r="F25" s="42"/>
      <c r="G25" s="42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</row>
    <row r="26" spans="1:244" ht="28.5">
      <c r="A26" s="12" t="s">
        <v>51</v>
      </c>
      <c r="B26" s="13" t="s">
        <v>60</v>
      </c>
      <c r="C26" s="14" t="s">
        <v>71</v>
      </c>
      <c r="D26" s="13" t="s">
        <v>11</v>
      </c>
      <c r="E26" s="34">
        <f>498+497</f>
        <v>995</v>
      </c>
      <c r="F26" s="42"/>
      <c r="G26" s="42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</row>
    <row r="27" spans="1:244" ht="15">
      <c r="A27" s="24"/>
      <c r="B27" s="25" t="s">
        <v>16</v>
      </c>
      <c r="C27" s="29" t="s">
        <v>17</v>
      </c>
      <c r="D27" s="41"/>
      <c r="E27" s="41"/>
      <c r="F27" s="65"/>
      <c r="G27" s="32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</row>
    <row r="28" spans="1:244" ht="14.25">
      <c r="A28" s="12" t="s">
        <v>52</v>
      </c>
      <c r="B28" s="13" t="s">
        <v>16</v>
      </c>
      <c r="C28" s="14" t="s">
        <v>41</v>
      </c>
      <c r="D28" s="13" t="s">
        <v>18</v>
      </c>
      <c r="E28" s="34">
        <f>1892*0.08*2.4</f>
        <v>363.264</v>
      </c>
      <c r="F28" s="42"/>
      <c r="G28" s="42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</row>
    <row r="29" spans="1:244" ht="15">
      <c r="A29" s="45"/>
      <c r="B29" s="38" t="s">
        <v>19</v>
      </c>
      <c r="C29" s="44" t="s">
        <v>28</v>
      </c>
      <c r="D29" s="46"/>
      <c r="E29" s="46"/>
      <c r="F29" s="64"/>
      <c r="G29" s="40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</row>
    <row r="30" spans="1:244" ht="15">
      <c r="A30" s="67"/>
      <c r="B30" s="27" t="s">
        <v>75</v>
      </c>
      <c r="C30" s="29" t="s">
        <v>72</v>
      </c>
      <c r="D30" s="41"/>
      <c r="E30" s="41"/>
      <c r="F30" s="65"/>
      <c r="G30" s="32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</row>
    <row r="31" spans="1:244" ht="14.25">
      <c r="A31" s="12" t="s">
        <v>53</v>
      </c>
      <c r="B31" s="13" t="s">
        <v>75</v>
      </c>
      <c r="C31" s="14" t="s">
        <v>74</v>
      </c>
      <c r="D31" s="13" t="s">
        <v>73</v>
      </c>
      <c r="E31" s="34">
        <f>1892+31</f>
        <v>1923</v>
      </c>
      <c r="F31" s="71"/>
      <c r="G31" s="34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</row>
    <row r="32" spans="1:244" ht="15">
      <c r="A32" s="45"/>
      <c r="B32" s="38" t="s">
        <v>20</v>
      </c>
      <c r="C32" s="44" t="s">
        <v>21</v>
      </c>
      <c r="D32" s="38"/>
      <c r="E32" s="38"/>
      <c r="F32" s="39"/>
      <c r="G32" s="40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</row>
    <row r="33" spans="1:244" ht="15">
      <c r="A33" s="68"/>
      <c r="B33" s="30" t="s">
        <v>22</v>
      </c>
      <c r="C33" s="69" t="s">
        <v>36</v>
      </c>
      <c r="D33" s="31"/>
      <c r="E33" s="31"/>
      <c r="F33" s="70"/>
      <c r="G33" s="33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</row>
    <row r="34" spans="1:244" ht="28.5">
      <c r="A34" s="12" t="s">
        <v>54</v>
      </c>
      <c r="B34" s="13" t="s">
        <v>22</v>
      </c>
      <c r="C34" s="14" t="s">
        <v>40</v>
      </c>
      <c r="D34" s="13" t="s">
        <v>11</v>
      </c>
      <c r="E34" s="34">
        <f>498+497+1250</f>
        <v>2245</v>
      </c>
      <c r="F34" s="42"/>
      <c r="G34" s="42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</row>
    <row r="35" spans="1:244" ht="15">
      <c r="A35" s="24"/>
      <c r="B35" s="25" t="s">
        <v>39</v>
      </c>
      <c r="C35" s="29" t="s">
        <v>66</v>
      </c>
      <c r="D35" s="27"/>
      <c r="E35" s="27"/>
      <c r="F35" s="65"/>
      <c r="G35" s="32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</row>
    <row r="36" spans="1:244" ht="42.75">
      <c r="A36" s="6" t="s">
        <v>55</v>
      </c>
      <c r="B36" s="62" t="s">
        <v>22</v>
      </c>
      <c r="C36" s="63" t="s">
        <v>67</v>
      </c>
      <c r="D36" s="62" t="s">
        <v>11</v>
      </c>
      <c r="E36" s="62">
        <f>500*1.25*2</f>
        <v>1250</v>
      </c>
      <c r="F36" s="37"/>
      <c r="G36" s="37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</row>
    <row r="37" spans="5:7" ht="15">
      <c r="E37" s="72" t="s">
        <v>25</v>
      </c>
      <c r="F37" s="73"/>
      <c r="G37" s="74"/>
    </row>
    <row r="38" spans="5:7" ht="15.75" thickBot="1">
      <c r="E38" s="75" t="s">
        <v>26</v>
      </c>
      <c r="F38" s="76">
        <v>0.23</v>
      </c>
      <c r="G38" s="77"/>
    </row>
    <row r="39" spans="5:7" ht="15.75" thickBot="1">
      <c r="E39" s="78" t="s">
        <v>27</v>
      </c>
      <c r="F39" s="79"/>
      <c r="G39" s="80"/>
    </row>
    <row r="40" spans="6:7" ht="14.25">
      <c r="F40" s="54"/>
      <c r="G40" s="54"/>
    </row>
    <row r="41" spans="6:7" ht="14.25">
      <c r="F41" s="54"/>
      <c r="G41" s="54"/>
    </row>
    <row r="42" spans="6:7" ht="14.25">
      <c r="F42" s="54"/>
      <c r="G42" s="54"/>
    </row>
    <row r="43" spans="6:7" ht="14.25">
      <c r="F43" s="54"/>
      <c r="G43" s="54"/>
    </row>
    <row r="44" spans="6:7" ht="14.25">
      <c r="F44" s="54"/>
      <c r="G44" s="54"/>
    </row>
    <row r="45" spans="6:7" ht="14.25">
      <c r="F45" s="54"/>
      <c r="G45" s="54"/>
    </row>
    <row r="46" spans="6:7" ht="14.25">
      <c r="F46" s="54"/>
      <c r="G46" s="54"/>
    </row>
    <row r="47" spans="6:7" ht="14.25">
      <c r="F47" s="54"/>
      <c r="G47" s="54"/>
    </row>
    <row r="48" spans="6:7" ht="14.25">
      <c r="F48" s="54"/>
      <c r="G48" s="54"/>
    </row>
    <row r="49" spans="6:7" ht="14.25">
      <c r="F49" s="54"/>
      <c r="G49" s="54"/>
    </row>
    <row r="50" spans="6:7" ht="14.25">
      <c r="F50" s="54"/>
      <c r="G50" s="54"/>
    </row>
    <row r="51" spans="6:7" ht="14.25">
      <c r="F51" s="54"/>
      <c r="G51" s="54"/>
    </row>
    <row r="52" spans="6:7" ht="14.25">
      <c r="F52" s="54"/>
      <c r="G52" s="54"/>
    </row>
    <row r="53" spans="6:7" ht="14.25">
      <c r="F53" s="54"/>
      <c r="G53" s="54"/>
    </row>
    <row r="54" spans="6:7" ht="14.25">
      <c r="F54" s="54"/>
      <c r="G54" s="54"/>
    </row>
    <row r="61" ht="14.25">
      <c r="A61" s="51"/>
    </row>
    <row r="62" ht="14.25">
      <c r="A62" s="51"/>
    </row>
    <row r="63" ht="14.25">
      <c r="A63" s="51"/>
    </row>
    <row r="64" ht="14.25">
      <c r="A64" s="51"/>
    </row>
    <row r="65" ht="14.25">
      <c r="A65" s="51"/>
    </row>
    <row r="66" ht="14.25">
      <c r="E66" s="56"/>
    </row>
    <row r="67" ht="14.25">
      <c r="E67" s="56"/>
    </row>
    <row r="68" ht="14.25">
      <c r="E68" s="56"/>
    </row>
    <row r="69" ht="14.25">
      <c r="E69" s="56"/>
    </row>
    <row r="70" ht="14.25">
      <c r="E70" s="56"/>
    </row>
    <row r="87" ht="14.25">
      <c r="E87" s="56"/>
    </row>
    <row r="88" ht="14.25">
      <c r="E88" s="56"/>
    </row>
    <row r="89" ht="14.25">
      <c r="E89" s="56"/>
    </row>
  </sheetData>
  <sheetProtection/>
  <mergeCells count="3"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Radosław Cierniak</dc:creator>
  <cp:keywords/>
  <dc:description/>
  <cp:lastModifiedBy>Administrator FSD</cp:lastModifiedBy>
  <cp:lastPrinted>2019-02-26T21:36:51Z</cp:lastPrinted>
  <dcterms:created xsi:type="dcterms:W3CDTF">2008-11-13T00:55:51Z</dcterms:created>
  <dcterms:modified xsi:type="dcterms:W3CDTF">2019-06-26T10:58:10Z</dcterms:modified>
  <cp:category/>
  <cp:version/>
  <cp:contentType/>
  <cp:contentStatus/>
</cp:coreProperties>
</file>