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30" tabRatio="679" activeTab="3"/>
  </bookViews>
  <sheets>
    <sheet name="przedmiar" sheetId="1" r:id="rId1"/>
    <sheet name="Kosztorys ofertowy" sheetId="2" r:id="rId2"/>
    <sheet name="TES" sheetId="3" r:id="rId3"/>
    <sheet name="Arkusz1" sheetId="4" r:id="rId4"/>
  </sheets>
  <definedNames>
    <definedName name="Excel_BuiltIn_Print_Area_1" localSheetId="0">'przedmiar'!$B$1:$E$111</definedName>
    <definedName name="Excel_BuiltIn_Print_Area_1" localSheetId="2">'TES'!$B$2:$D$11</definedName>
    <definedName name="Excel_BuiltIn_Print_Area_1">#REF!</definedName>
    <definedName name="Excel_BuiltIn_Print_Area_11" localSheetId="0">'przedmiar'!$B$1:$E$111</definedName>
    <definedName name="Excel_BuiltIn_Print_Area_11" localSheetId="2">'TES'!$B$2:$D$10</definedName>
    <definedName name="Excel_BuiltIn_Print_Area_11">#REF!</definedName>
    <definedName name="Excel_BuiltIn_Print_Area_1_1" localSheetId="0">'przedmiar'!$B$1:$E$165</definedName>
    <definedName name="Excel_BuiltIn_Print_Area_1_1" localSheetId="2">'TES'!$B$2:$D$75</definedName>
    <definedName name="Excel_BuiltIn_Print_Area_1_1">#REF!</definedName>
    <definedName name="Excel_BuiltIn_Print_Area_1_11" localSheetId="0">'przedmiar'!$B$1:$E$150</definedName>
    <definedName name="Excel_BuiltIn_Print_Area_1_11" localSheetId="2">'TES'!$B$2:$D$60</definedName>
    <definedName name="Excel_BuiltIn_Print_Area_1_11">#REF!</definedName>
    <definedName name="Excel_BuiltIn_Print_Area_1_1_1" localSheetId="0">'przedmiar'!$B$1:$E$146</definedName>
    <definedName name="Excel_BuiltIn_Print_Area_1_1_1" localSheetId="2">'TES'!$B$2:$D$56</definedName>
    <definedName name="Excel_BuiltIn_Print_Area_1_1_1">#REF!</definedName>
    <definedName name="Excel_BuiltIn_Print_Area_1_1_11" localSheetId="0">'przedmiar'!$B$1:$E$123</definedName>
    <definedName name="Excel_BuiltIn_Print_Area_1_1_11" localSheetId="2">'TES'!$B$2:$D$33</definedName>
    <definedName name="Excel_BuiltIn_Print_Area_1_1_11">#REF!</definedName>
    <definedName name="Excel_BuiltIn_Print_Area_1_1_1_1" localSheetId="0">'przedmiar'!$B$1:$E$115</definedName>
    <definedName name="Excel_BuiltIn_Print_Area_1_1_1_1" localSheetId="2">'TES'!$B$2:$D$25</definedName>
    <definedName name="Excel_BuiltIn_Print_Area_1_1_1_1">#REF!</definedName>
    <definedName name="Excel_BuiltIn_Print_Area_1_1_1_1_1" localSheetId="0">'przedmiar'!$B$1:$E$111</definedName>
    <definedName name="Excel_BuiltIn_Print_Area_1_1_1_1_1" localSheetId="2">'TES'!$B$2:$D$15</definedName>
    <definedName name="Excel_BuiltIn_Print_Area_1_1_1_1_1">#REF!</definedName>
    <definedName name="Excel_BuiltIn_Print_Area_1_1_1_1_11" localSheetId="0">'przedmiar'!$B$1:$E$111</definedName>
    <definedName name="Excel_BuiltIn_Print_Area_1_1_1_1_11" localSheetId="2">'TES'!$B$2:$D$11</definedName>
    <definedName name="Excel_BuiltIn_Print_Area_1_1_1_1_11">#REF!</definedName>
    <definedName name="Excel_BuiltIn_Print_Area_1_1_1_1_1_1" localSheetId="0">'przedmiar'!$B$1:$E$111</definedName>
    <definedName name="Excel_BuiltIn_Print_Area_1_1_1_1_1_1" localSheetId="2">'TES'!$B$2:$D$11</definedName>
    <definedName name="Excel_BuiltIn_Print_Area_1_1_1_1_1_1">#REF!</definedName>
    <definedName name="Excel_BuiltIn_Print_Area_1_1_1_1_1_11" localSheetId="0">'przedmiar'!$B$1:$E$106</definedName>
    <definedName name="Excel_BuiltIn_Print_Area_1_1_1_1_1_11" localSheetId="2">'TES'!$B$2:$D$10</definedName>
    <definedName name="Excel_BuiltIn_Print_Area_1_1_1_1_1_11">#REF!</definedName>
    <definedName name="Excel_BuiltIn_Print_Area_1_1_1_1_1_1_1" localSheetId="0">'przedmiar'!$B$1:$E$111</definedName>
    <definedName name="Excel_BuiltIn_Print_Area_1_1_1_1_1_1_1" localSheetId="2">'TES'!$B$2:$D$10</definedName>
    <definedName name="Excel_BuiltIn_Print_Area_1_1_1_1_1_1_1">#REF!</definedName>
    <definedName name="Excel_BuiltIn_Print_Area_1_1_1_1_1_1_1_1" localSheetId="0">'przedmiar'!$B$1:$E$111</definedName>
    <definedName name="Excel_BuiltIn_Print_Area_1_1_1_1_1_1_1_1" localSheetId="2">'TES'!$B$2:$D$10</definedName>
    <definedName name="Excel_BuiltIn_Print_Area_1_1_1_1_1_1_1_1">#REF!</definedName>
    <definedName name="Excel_BuiltIn_Print_Area_1_1_1_1_1_1_1_1_1">#REF!</definedName>
    <definedName name="Excel_BuiltIn_Print_Area_1_1_1_1_1_1_1_1_1_1">#REF!</definedName>
    <definedName name="Excel_BuiltIn_Print_Area_1_1_1_1_1_1_1_1_1_1_1">#REF!</definedName>
    <definedName name="Excel_BuiltIn_Print_Area_1_1_1_1_1_1_1_1_1_1_11">#REF!</definedName>
    <definedName name="Excel_BuiltIn_Print_Area_1_1_1_1_1_1_1_1_1_1_1_1">#REF!</definedName>
    <definedName name="Excel_BuiltIn_Print_Area_1_1_1_1_1_1_1_1_1_1_1_1_1">#REF!</definedName>
    <definedName name="Excel_BuiltIn_Print_Area_1_1_1_1_1_1_1_1_1_1_1_1_11">#REF!</definedName>
    <definedName name="Excel_BuiltIn_Print_Area_1_1_1_1_1_1_1_1_1_1_1_1_1_1">#REF!</definedName>
    <definedName name="Excel_BuiltIn_Print_Area_1_1_1_1_1_1_1_1_1_1_1_1_1_1_1">#REF!</definedName>
    <definedName name="Excel_BuiltIn_Print_Area_1_1_1_1_1_1_1_1_1_1_1_1_1_1_11">#REF!</definedName>
    <definedName name="Excel_BuiltIn_Print_Area_1_1_1_1_1_1_1_1_1_1_1_1_1_1_1_1">#REF!</definedName>
    <definedName name="Excel_BuiltIn_Print_Area_2">#REF!</definedName>
    <definedName name="Excel_BuiltIn_Print_Area_2_1" localSheetId="0">'przedmiar'!$B$1:$E$111</definedName>
    <definedName name="Excel_BuiltIn_Print_Area_2_1" localSheetId="2">'TES'!$B$2:$D$11</definedName>
    <definedName name="Excel_BuiltIn_Print_Area_2_1">#REF!</definedName>
    <definedName name="Excel_BuiltIn_Print_Area_2_1_1" localSheetId="0">'przedmiar'!$B$1:$E$111</definedName>
    <definedName name="Excel_BuiltIn_Print_Area_2_1_1" localSheetId="2">'TES'!$B$2:$D$19</definedName>
    <definedName name="Excel_BuiltIn_Print_Area_2_1_1">#REF!</definedName>
    <definedName name="Excel_BuiltIn_Print_Area_2_1_1_1" localSheetId="0">'przedmiar'!$B$1:$E$111</definedName>
    <definedName name="Excel_BuiltIn_Print_Area_2_1_1_1" localSheetId="2">'TES'!$B$2:$D$11</definedName>
    <definedName name="Excel_BuiltIn_Print_Area_2_1_1_1">#REF!</definedName>
    <definedName name="Excel_BuiltIn_Print_Area_2_1_1_1_1" localSheetId="0">'przedmiar'!$B$1:$E$111</definedName>
    <definedName name="Excel_BuiltIn_Print_Area_2_1_1_1_1" localSheetId="2">'TES'!$B$2:$D$11</definedName>
    <definedName name="Excel_BuiltIn_Print_Area_2_1_1_1_1">#REF!</definedName>
    <definedName name="Excel_BuiltIn_Print_Area_2_1_1_1_1_1" localSheetId="0">'przedmiar'!$B$1:$E$111</definedName>
    <definedName name="Excel_BuiltIn_Print_Area_2_1_1_1_1_1" localSheetId="2">'TES'!$B$2:$D$11</definedName>
    <definedName name="Excel_BuiltIn_Print_Area_2_1_1_1_1_1">#REF!</definedName>
    <definedName name="Excel_BuiltIn_Print_Area_2_1_1_1_1_1_1_1" localSheetId="0">'przedmiar'!$B$1:$E$111</definedName>
    <definedName name="Excel_BuiltIn_Print_Area_2_1_1_1_1_1_1_1" localSheetId="2">'TES'!$B$2:$D$10</definedName>
    <definedName name="Excel_BuiltIn_Print_Area_2_1_1_1_1_1_1_1">#REF!</definedName>
    <definedName name="Excel_BuiltIn_Print_Area_2_1_1_1_1_1_1_1_1" localSheetId="0">'przedmiar'!$B$1:$E$111</definedName>
    <definedName name="Excel_BuiltIn_Print_Area_2_1_1_1_1_1_1_1_1" localSheetId="2">'TES'!$B$2:$D$11</definedName>
    <definedName name="Excel_BuiltIn_Print_Area_2_1_1_1_1_1_1_1_1">#REF!</definedName>
    <definedName name="Excel_BuiltIn_Print_Area_2_1_1_1_1_1_1_1_1_1" localSheetId="0">'przedmiar'!$B$1:$E$111</definedName>
    <definedName name="Excel_BuiltIn_Print_Area_2_1_1_1_1_1_1_1_1_1" localSheetId="2">'TES'!$B$2:$D$11</definedName>
    <definedName name="Excel_BuiltIn_Print_Area_2_1_1_1_1_1_1_1_1_1">#REF!</definedName>
    <definedName name="Excel_BuiltIn_Print_Area_2_1_1_1_1_1_1_1_1_1_1" localSheetId="0">'przedmiar'!$B$1:$E$111</definedName>
    <definedName name="Excel_BuiltIn_Print_Area_2_1_1_1_1_1_1_1_1_1_1" localSheetId="2">'TES'!$B$2:$D$11</definedName>
    <definedName name="Excel_BuiltIn_Print_Area_2_1_1_1_1_1_1_1_1_1_1">#REF!</definedName>
    <definedName name="Excel_BuiltIn_Print_Area_2_1_1_1_1_1_1_1_1_1_1_1" localSheetId="0">'przedmiar'!$B$1:$E$106</definedName>
    <definedName name="Excel_BuiltIn_Print_Area_2_1_1_1_1_1_1_1_1_1_1_1" localSheetId="2">'TES'!$B$2:$D$10</definedName>
    <definedName name="Excel_BuiltIn_Print_Area_2_1_1_1_1_1_1_1_1_1_1_1">#REF!</definedName>
    <definedName name="Excel_BuiltIn_Print_Area_2_1_1_1_1_1_1_1_1_1_1_1_1_1">#REF!</definedName>
    <definedName name="Excel_BuiltIn_Print_Area_3">#REF!</definedName>
    <definedName name="Excel_BuiltIn_Print_Area_3_1">#REF!</definedName>
    <definedName name="Excel_BuiltIn_Print_Area_3_1_1_1">#REF!</definedName>
    <definedName name="Excel_BuiltIn_Print_Area_3_1_1_1_1">#REF!</definedName>
    <definedName name="Excel_BuiltIn_Print_Area_3_1_1_1_1_1">#REF!</definedName>
    <definedName name="Excel_BuiltIn_Print_Area_3_1_1_1_1_1_1">#REF!</definedName>
    <definedName name="Excel_BuiltIn_Print_Area_3_1_1_1_1_1_1_1">#REF!</definedName>
    <definedName name="Excel_BuiltIn_Print_Area_3_1_1_1_1_1_1_1_1">#REF!</definedName>
    <definedName name="Excel_BuiltIn_Print_Area_4">#REF!</definedName>
    <definedName name="Excel_BuiltIn_Print_Titles_1">#REF!</definedName>
    <definedName name="_xlnm.Print_Area" localSheetId="0">'przedmiar'!$B$1:$F$111</definedName>
    <definedName name="_xlnm.Print_Area" localSheetId="2">'TES'!$B$2:$E$10</definedName>
    <definedName name="Z_D3AC4601_A7CA_463E_92E7_9E1048DF6216_.wvu.PrintArea" localSheetId="0" hidden="1">'przedmiar'!$B$1:$E$106</definedName>
    <definedName name="Z_D3AC4601_A7CA_463E_92E7_9E1048DF6216_.wvu.PrintArea" localSheetId="2" hidden="1">'TES'!$B$2:$D$10</definedName>
  </definedNames>
  <calcPr fullCalcOnLoad="1"/>
</workbook>
</file>

<file path=xl/sharedStrings.xml><?xml version="1.0" encoding="utf-8"?>
<sst xmlns="http://schemas.openxmlformats.org/spreadsheetml/2006/main" count="237" uniqueCount="68">
  <si>
    <t>Lp.</t>
  </si>
  <si>
    <t>Pozycja wg 
specyfikacji</t>
  </si>
  <si>
    <t>Wyszczególnienie elementów
 rozliczeniowych</t>
  </si>
  <si>
    <t>x</t>
  </si>
  <si>
    <t>D.01.00.00</t>
  </si>
  <si>
    <t>*</t>
  </si>
  <si>
    <t>D.01.01.01</t>
  </si>
  <si>
    <t xml:space="preserve">Odtworzenie trasy i punktów wysokościowych </t>
  </si>
  <si>
    <t>km</t>
  </si>
  <si>
    <t>D.04.00.00</t>
  </si>
  <si>
    <t>D.04.01.01</t>
  </si>
  <si>
    <t>D.04.04.02</t>
  </si>
  <si>
    <t>D.05.00.00</t>
  </si>
  <si>
    <t>D.06.00.00</t>
  </si>
  <si>
    <t>D. 08.00.00</t>
  </si>
  <si>
    <t>D.04.03.01</t>
  </si>
  <si>
    <t xml:space="preserve">Oczyszczenie i skropienie warstw konstrukcyjnych </t>
  </si>
  <si>
    <t>Oczyszczenie warstw bitumicznych</t>
  </si>
  <si>
    <t>Skropienie warstw bitumicznych</t>
  </si>
  <si>
    <t>Cena jednostkowa 
[zł]</t>
  </si>
  <si>
    <t>Wartość 
[zł]</t>
  </si>
  <si>
    <t>D.05.03.05a</t>
  </si>
  <si>
    <t>Nawierzchnia z betonu asfaltowego - w.ścieralna</t>
  </si>
  <si>
    <t>D.05.03.05b</t>
  </si>
  <si>
    <t>D. 07.00.00</t>
  </si>
  <si>
    <t>kwota netto [zł]</t>
  </si>
  <si>
    <t>kwota brutto [zł]</t>
  </si>
  <si>
    <r>
      <t>m</t>
    </r>
    <r>
      <rPr>
        <vertAlign val="superscript"/>
        <sz val="8"/>
        <rFont val="Calibri"/>
        <family val="2"/>
      </rPr>
      <t>2</t>
    </r>
  </si>
  <si>
    <t>VAT 23% [zł]</t>
  </si>
  <si>
    <t xml:space="preserve">ROBOTY PRZYGOTOWAWCZE </t>
  </si>
  <si>
    <t>PODBUDOWY</t>
  </si>
  <si>
    <t>NAWIERZCHNIE</t>
  </si>
  <si>
    <t>ROBOTY WYKOŃCZENIOWE</t>
  </si>
  <si>
    <t>OZNAKOWANIE DRÓG i URZĄDZENIA BEZPIECZEŃSTWA RUCHU</t>
  </si>
  <si>
    <t>ELEMENTY ULIC</t>
  </si>
  <si>
    <t>Podbudowa z mieszanki niezwiązanej kruszywa stabiliozwna mechanicznie</t>
  </si>
  <si>
    <t>Koryto wraz z profilowaniem i zagęszczaniem podłoża
(koryto pod konstrukcje nawierzchni)</t>
  </si>
  <si>
    <t>Jednostka                            nazwa                ilość</t>
  </si>
  <si>
    <t>Roboty pomiarowe na drogach powiatowych</t>
  </si>
  <si>
    <t>Nawierzchnia z betonu asfaltowego - w.wiążąca i w.wyrównawcza</t>
  </si>
  <si>
    <t>Przebudowa drogi powiatowej nr 1381F Gardzko - Zwierzyn 
km 0+000,00 do km 2+765,878</t>
  </si>
  <si>
    <t>TABELA ELEMENTÓW SCALONYCH</t>
  </si>
  <si>
    <t>KOSZTORYS OFERTOWY</t>
  </si>
  <si>
    <t>D.05.03.11a</t>
  </si>
  <si>
    <t>Frezowanie nawierzchni bitumicznych na zimno</t>
  </si>
  <si>
    <t>D.02.00.00</t>
  </si>
  <si>
    <t>ROBOTY ZIEMNE</t>
  </si>
  <si>
    <t>D.02.01.01</t>
  </si>
  <si>
    <t>Wykonanie wykopów</t>
  </si>
  <si>
    <t>8.</t>
  </si>
  <si>
    <t>m3</t>
  </si>
  <si>
    <t>9.</t>
  </si>
  <si>
    <t xml:space="preserve">Wykonanie warstwy wyrównawczej z AC16W gr. min. 4 cm </t>
  </si>
  <si>
    <t>Wykonanie warstwy ścieralnej z betonu asfaltowego AC11S  gr. 4 cm (jezdnia, zjazd asfaltowy)</t>
  </si>
  <si>
    <t>1.</t>
  </si>
  <si>
    <t>2.</t>
  </si>
  <si>
    <t>3.</t>
  </si>
  <si>
    <t>4.</t>
  </si>
  <si>
    <t>5.</t>
  </si>
  <si>
    <t>6.</t>
  </si>
  <si>
    <t>7.</t>
  </si>
  <si>
    <t>Remont drogi powiatowej nr 1374F na odcinku Lipie Góry – Pielice.</t>
  </si>
  <si>
    <t>Koryto wraz z pofilowaniem i zagęszczaniem podłoża  wykonywane mechanicznie w gruncie kat.  II-IV, głębokość koryta do 30cm - pod pobocza</t>
  </si>
  <si>
    <t xml:space="preserve">Wykonanie podbudowy  z mieszanki kruszywa niezwiązanego C90/3   - pobocza
0/31,5 stabilizowanego mechanicznie gr. 15 cm </t>
  </si>
  <si>
    <t>t</t>
  </si>
  <si>
    <t>Wykonanie frezowania nawierzchni asfaltowych na zimno, z odwiezieniem urobku; max. grubość warstwy 4 cm</t>
  </si>
  <si>
    <t>Wykonanie wykopów mechanicznie w gruncie kat. I - II - profilowanie terenu za poboczem
z transportem urobku na odkład, wraz z uformowaniem
i wyrównaniem skarp na odkładzie</t>
  </si>
  <si>
    <t>PRZEDMIAR   ROBÓT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</si>
</sst>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  <numFmt numFmtId="165" formatCode="0.0"/>
    <numFmt numFmtId="166" formatCode="000"/>
    <numFmt numFmtId="167" formatCode="#,##0.00\ &quot;zł&quot;"/>
  </numFmts>
  <fonts count="56">
    <font>
      <sz val="10"/>
      <name val="Arial CE"/>
      <family val="2"/>
    </font>
    <font>
      <sz val="10"/>
      <name val="Arial"/>
      <family val="0"/>
    </font>
    <font>
      <sz val="10"/>
      <color indexed="17"/>
      <name val="Arial CE"/>
      <family val="2"/>
    </font>
    <font>
      <sz val="8"/>
      <name val="Arial CE"/>
      <family val="2"/>
    </font>
    <font>
      <vertAlign val="superscript"/>
      <sz val="8"/>
      <name val="Calibri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14"/>
      <color indexed="12"/>
      <name val="Calibri"/>
      <family val="2"/>
    </font>
    <font>
      <sz val="10"/>
      <color indexed="10"/>
      <name val="Arial CE"/>
      <family val="2"/>
    </font>
    <font>
      <b/>
      <sz val="14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1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8" fillId="0" borderId="10" xfId="0" applyFont="1" applyFill="1" applyBorder="1" applyAlignment="1">
      <alignment horizontal="center" vertical="center"/>
    </xf>
    <xf numFmtId="4" fontId="28" fillId="0" borderId="10" xfId="0" applyNumberFormat="1" applyFont="1" applyFill="1" applyBorder="1" applyAlignment="1">
      <alignment horizontal="center" vertical="center"/>
    </xf>
    <xf numFmtId="4" fontId="28" fillId="0" borderId="11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center" wrapText="1"/>
    </xf>
    <xf numFmtId="4" fontId="28" fillId="0" borderId="13" xfId="0" applyNumberFormat="1" applyFont="1" applyFill="1" applyBorder="1" applyAlignment="1">
      <alignment horizontal="center" vertical="center"/>
    </xf>
    <xf numFmtId="4" fontId="28" fillId="0" borderId="14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29" fillId="0" borderId="15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vertical="center" wrapText="1"/>
    </xf>
    <xf numFmtId="0" fontId="31" fillId="0" borderId="16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vertical="center"/>
    </xf>
    <xf numFmtId="0" fontId="31" fillId="0" borderId="18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4" fontId="28" fillId="0" borderId="20" xfId="0" applyNumberFormat="1" applyFont="1" applyFill="1" applyBorder="1" applyAlignment="1">
      <alignment horizontal="center" vertical="center"/>
    </xf>
    <xf numFmtId="4" fontId="28" fillId="0" borderId="19" xfId="0" applyNumberFormat="1" applyFont="1" applyFill="1" applyBorder="1" applyAlignment="1">
      <alignment horizontal="center" vertical="center"/>
    </xf>
    <xf numFmtId="0" fontId="29" fillId="33" borderId="21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 wrapText="1"/>
    </xf>
    <xf numFmtId="0" fontId="29" fillId="33" borderId="23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/>
    </xf>
    <xf numFmtId="0" fontId="31" fillId="0" borderId="11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vertical="center" wrapText="1"/>
    </xf>
    <xf numFmtId="0" fontId="0" fillId="0" borderId="24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31" fillId="0" borderId="27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0" fontId="31" fillId="0" borderId="28" xfId="0" applyFont="1" applyFill="1" applyBorder="1" applyAlignment="1">
      <alignment vertical="center" wrapText="1"/>
    </xf>
    <xf numFmtId="0" fontId="31" fillId="0" borderId="29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4" fontId="31" fillId="0" borderId="33" xfId="0" applyNumberFormat="1" applyFont="1" applyFill="1" applyBorder="1" applyAlignment="1">
      <alignment horizontal="center" vertical="center"/>
    </xf>
    <xf numFmtId="4" fontId="31" fillId="0" borderId="11" xfId="0" applyNumberFormat="1" applyFont="1" applyFill="1" applyBorder="1" applyAlignment="1">
      <alignment horizontal="center" vertical="center"/>
    </xf>
    <xf numFmtId="4" fontId="31" fillId="0" borderId="19" xfId="0" applyNumberFormat="1" applyFont="1" applyFill="1" applyBorder="1" applyAlignment="1">
      <alignment horizontal="center" vertical="center"/>
    </xf>
    <xf numFmtId="4" fontId="28" fillId="0" borderId="34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6" xfId="0" applyFont="1" applyBorder="1" applyAlignment="1">
      <alignment vertical="center" wrapText="1"/>
    </xf>
    <xf numFmtId="0" fontId="7" fillId="0" borderId="36" xfId="0" applyFont="1" applyFill="1" applyBorder="1" applyAlignment="1">
      <alignment horizontal="center" vertical="center" wrapText="1"/>
    </xf>
    <xf numFmtId="4" fontId="7" fillId="0" borderId="36" xfId="0" applyNumberFormat="1" applyFont="1" applyBorder="1" applyAlignment="1">
      <alignment horizontal="center" vertical="center"/>
    </xf>
    <xf numFmtId="4" fontId="7" fillId="0" borderId="37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40" xfId="0" applyNumberFormat="1" applyFont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3" xfId="0" applyFont="1" applyBorder="1" applyAlignment="1">
      <alignment/>
    </xf>
    <xf numFmtId="4" fontId="5" fillId="0" borderId="33" xfId="0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0" fontId="29" fillId="33" borderId="16" xfId="0" applyFont="1" applyFill="1" applyBorder="1" applyAlignment="1">
      <alignment horizontal="center" vertical="center"/>
    </xf>
    <xf numFmtId="0" fontId="29" fillId="33" borderId="17" xfId="0" applyFont="1" applyFill="1" applyBorder="1" applyAlignment="1">
      <alignment horizontal="center" vertical="center" wrapText="1"/>
    </xf>
    <xf numFmtId="0" fontId="29" fillId="33" borderId="18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 horizontal="right"/>
    </xf>
    <xf numFmtId="0" fontId="0" fillId="0" borderId="2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2" fillId="0" borderId="45" xfId="0" applyFont="1" applyFill="1" applyBorder="1" applyAlignment="1">
      <alignment horizontal="center" vertical="center" wrapText="1"/>
    </xf>
    <xf numFmtId="0" fontId="32" fillId="0" borderId="46" xfId="0" applyFont="1" applyFill="1" applyBorder="1" applyAlignment="1">
      <alignment horizontal="center" vertical="center" wrapText="1"/>
    </xf>
    <xf numFmtId="0" fontId="32" fillId="0" borderId="47" xfId="0" applyFont="1" applyFill="1" applyBorder="1" applyAlignment="1">
      <alignment horizontal="center" vertical="center" wrapText="1"/>
    </xf>
    <xf numFmtId="0" fontId="35" fillId="0" borderId="45" xfId="0" applyFont="1" applyFill="1" applyBorder="1" applyAlignment="1">
      <alignment horizontal="center" vertical="center" wrapText="1"/>
    </xf>
    <xf numFmtId="0" fontId="35" fillId="0" borderId="46" xfId="0" applyFont="1" applyFill="1" applyBorder="1" applyAlignment="1">
      <alignment horizontal="center" vertical="center" wrapText="1"/>
    </xf>
    <xf numFmtId="0" fontId="35" fillId="0" borderId="47" xfId="0" applyFont="1" applyFill="1" applyBorder="1" applyAlignment="1">
      <alignment horizontal="center" vertical="center" wrapText="1"/>
    </xf>
    <xf numFmtId="0" fontId="29" fillId="33" borderId="48" xfId="0" applyFont="1" applyFill="1" applyBorder="1" applyAlignment="1">
      <alignment horizontal="center" vertical="center" wrapText="1"/>
    </xf>
    <xf numFmtId="0" fontId="29" fillId="33" borderId="47" xfId="0" applyFont="1" applyFill="1" applyBorder="1" applyAlignment="1">
      <alignment horizontal="center" vertical="center" wrapText="1"/>
    </xf>
    <xf numFmtId="0" fontId="29" fillId="33" borderId="4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right"/>
    </xf>
    <xf numFmtId="0" fontId="0" fillId="0" borderId="50" xfId="0" applyFont="1" applyFill="1" applyBorder="1" applyAlignment="1">
      <alignment/>
    </xf>
    <xf numFmtId="0" fontId="33" fillId="0" borderId="45" xfId="0" applyFont="1" applyFill="1" applyBorder="1" applyAlignment="1">
      <alignment horizontal="center" vertical="center" wrapText="1"/>
    </xf>
    <xf numFmtId="0" fontId="33" fillId="0" borderId="46" xfId="0" applyFont="1" applyFill="1" applyBorder="1" applyAlignment="1">
      <alignment horizontal="center" vertical="center" wrapText="1"/>
    </xf>
    <xf numFmtId="0" fontId="33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"/>
  <sheetViews>
    <sheetView view="pageBreakPreview" zoomScale="140" zoomScaleNormal="150" zoomScaleSheetLayoutView="140" zoomScalePageLayoutView="85" workbookViewId="0" topLeftCell="A1">
      <selection activeCell="F25" sqref="B2:F25"/>
    </sheetView>
  </sheetViews>
  <sheetFormatPr defaultColWidth="9.00390625" defaultRowHeight="12.75"/>
  <cols>
    <col min="1" max="1" width="2.875" style="0" customWidth="1"/>
    <col min="2" max="2" width="2.375" style="0" customWidth="1"/>
    <col min="3" max="3" width="10.375" style="0" customWidth="1"/>
    <col min="4" max="4" width="55.625" style="0" customWidth="1"/>
    <col min="5" max="5" width="7.875" style="0" customWidth="1"/>
    <col min="6" max="6" width="8.75390625" style="0" customWidth="1"/>
  </cols>
  <sheetData>
    <row r="1" ht="13.5" thickBot="1"/>
    <row r="2" spans="2:8" ht="30.75" customHeight="1" thickBot="1">
      <c r="B2" s="98" t="s">
        <v>61</v>
      </c>
      <c r="C2" s="99"/>
      <c r="D2" s="99"/>
      <c r="E2" s="99"/>
      <c r="F2" s="100"/>
      <c r="G2" s="59"/>
      <c r="H2" s="59"/>
    </row>
    <row r="3" spans="2:8" ht="22.5" customHeight="1" thickBot="1">
      <c r="B3" s="101" t="s">
        <v>67</v>
      </c>
      <c r="C3" s="102"/>
      <c r="D3" s="102"/>
      <c r="E3" s="102"/>
      <c r="F3" s="103"/>
      <c r="G3" s="59"/>
      <c r="H3" s="59"/>
    </row>
    <row r="4" spans="2:8" ht="39" customHeight="1" thickBot="1">
      <c r="B4" s="85" t="s">
        <v>0</v>
      </c>
      <c r="C4" s="86" t="s">
        <v>1</v>
      </c>
      <c r="D4" s="86" t="s">
        <v>2</v>
      </c>
      <c r="E4" s="104" t="s">
        <v>37</v>
      </c>
      <c r="F4" s="105"/>
      <c r="G4" s="59"/>
      <c r="H4" s="59"/>
    </row>
    <row r="5" spans="2:8" ht="15" customHeight="1">
      <c r="B5" s="82" t="s">
        <v>3</v>
      </c>
      <c r="C5" s="83" t="s">
        <v>4</v>
      </c>
      <c r="D5" s="84" t="s">
        <v>29</v>
      </c>
      <c r="E5" s="11" t="s">
        <v>5</v>
      </c>
      <c r="F5" s="12" t="s">
        <v>5</v>
      </c>
      <c r="G5" s="59"/>
      <c r="H5" s="59"/>
    </row>
    <row r="6" spans="2:8" ht="15" customHeight="1">
      <c r="B6" s="13" t="s">
        <v>3</v>
      </c>
      <c r="C6" s="14" t="s">
        <v>6</v>
      </c>
      <c r="D6" s="15" t="s">
        <v>7</v>
      </c>
      <c r="E6" s="6" t="s">
        <v>5</v>
      </c>
      <c r="F6" s="8" t="s">
        <v>5</v>
      </c>
      <c r="G6" s="59"/>
      <c r="H6" s="59"/>
    </row>
    <row r="7" spans="2:8" ht="17.25" customHeight="1">
      <c r="B7" s="9" t="s">
        <v>54</v>
      </c>
      <c r="C7" s="6"/>
      <c r="D7" s="10" t="s">
        <v>38</v>
      </c>
      <c r="E7" s="6" t="s">
        <v>8</v>
      </c>
      <c r="F7" s="8">
        <v>0.25</v>
      </c>
      <c r="G7" s="59"/>
      <c r="H7" s="59"/>
    </row>
    <row r="8" spans="1:8" ht="26.25" customHeight="1" thickBot="1">
      <c r="A8" s="1"/>
      <c r="B8" s="46" t="s">
        <v>3</v>
      </c>
      <c r="C8" s="39" t="s">
        <v>45</v>
      </c>
      <c r="D8" s="39" t="s">
        <v>46</v>
      </c>
      <c r="E8" s="38" t="s">
        <v>5</v>
      </c>
      <c r="F8" s="40" t="s">
        <v>5</v>
      </c>
      <c r="G8" s="59"/>
      <c r="H8" s="59"/>
    </row>
    <row r="9" spans="2:8" ht="26.25" customHeight="1">
      <c r="B9" s="66" t="s">
        <v>3</v>
      </c>
      <c r="C9" s="67" t="s">
        <v>47</v>
      </c>
      <c r="D9" s="68" t="s">
        <v>48</v>
      </c>
      <c r="E9" s="69" t="s">
        <v>5</v>
      </c>
      <c r="F9" s="65" t="s">
        <v>5</v>
      </c>
      <c r="G9" s="59"/>
      <c r="H9" s="59"/>
    </row>
    <row r="10" spans="2:8" ht="50.25" customHeight="1" thickBot="1">
      <c r="B10" s="70" t="s">
        <v>55</v>
      </c>
      <c r="C10" s="71" t="s">
        <v>5</v>
      </c>
      <c r="D10" s="41" t="s">
        <v>66</v>
      </c>
      <c r="E10" s="32" t="s">
        <v>50</v>
      </c>
      <c r="F10" s="34">
        <f>460*1.5*0.3/2</f>
        <v>103.5</v>
      </c>
      <c r="G10" s="59"/>
      <c r="H10" s="59"/>
    </row>
    <row r="11" spans="2:8" ht="17.25" customHeight="1">
      <c r="B11" s="82" t="s">
        <v>3</v>
      </c>
      <c r="C11" s="83" t="s">
        <v>9</v>
      </c>
      <c r="D11" s="84" t="s">
        <v>30</v>
      </c>
      <c r="E11" s="83" t="s">
        <v>5</v>
      </c>
      <c r="F11" s="88" t="s">
        <v>5</v>
      </c>
      <c r="G11" s="59"/>
      <c r="H11" s="59"/>
    </row>
    <row r="12" spans="2:8" ht="21.75" customHeight="1">
      <c r="B12" s="13" t="s">
        <v>3</v>
      </c>
      <c r="C12" s="14" t="s">
        <v>10</v>
      </c>
      <c r="D12" s="15" t="s">
        <v>36</v>
      </c>
      <c r="E12" s="6" t="s">
        <v>5</v>
      </c>
      <c r="F12" s="8" t="s">
        <v>5</v>
      </c>
      <c r="G12" s="59"/>
      <c r="H12" s="59"/>
    </row>
    <row r="13" spans="2:8" ht="26.25" customHeight="1">
      <c r="B13" s="89" t="s">
        <v>56</v>
      </c>
      <c r="C13" s="6"/>
      <c r="D13" s="10" t="s">
        <v>62</v>
      </c>
      <c r="E13" s="16" t="s">
        <v>27</v>
      </c>
      <c r="F13" s="8">
        <f>493</f>
        <v>493</v>
      </c>
      <c r="G13" s="59"/>
      <c r="H13" s="59"/>
    </row>
    <row r="14" spans="2:8" ht="27.75" customHeight="1">
      <c r="B14" s="20" t="s">
        <v>3</v>
      </c>
      <c r="C14" s="21" t="s">
        <v>15</v>
      </c>
      <c r="D14" s="22" t="s">
        <v>16</v>
      </c>
      <c r="E14" s="27" t="s">
        <v>5</v>
      </c>
      <c r="F14" s="12" t="s">
        <v>5</v>
      </c>
      <c r="G14" s="59"/>
      <c r="H14" s="59"/>
    </row>
    <row r="15" spans="2:8" ht="19.5" customHeight="1">
      <c r="B15" s="13" t="s">
        <v>57</v>
      </c>
      <c r="C15" s="6"/>
      <c r="D15" s="10" t="s">
        <v>17</v>
      </c>
      <c r="E15" s="16" t="s">
        <v>27</v>
      </c>
      <c r="F15" s="8">
        <f>1282+36</f>
        <v>1318</v>
      </c>
      <c r="G15" s="59"/>
      <c r="H15" s="59"/>
    </row>
    <row r="16" spans="2:8" ht="27.75" customHeight="1">
      <c r="B16" s="13" t="s">
        <v>58</v>
      </c>
      <c r="C16" s="6"/>
      <c r="D16" s="10" t="s">
        <v>18</v>
      </c>
      <c r="E16" s="16" t="s">
        <v>27</v>
      </c>
      <c r="F16" s="8">
        <f>F15</f>
        <v>1318</v>
      </c>
      <c r="G16" s="59"/>
      <c r="H16" s="59"/>
    </row>
    <row r="17" spans="2:8" ht="17.25" customHeight="1">
      <c r="B17" s="13" t="s">
        <v>3</v>
      </c>
      <c r="C17" s="17" t="s">
        <v>11</v>
      </c>
      <c r="D17" s="15" t="s">
        <v>35</v>
      </c>
      <c r="E17" s="16" t="s">
        <v>5</v>
      </c>
      <c r="F17" s="8" t="s">
        <v>5</v>
      </c>
      <c r="G17" s="59"/>
      <c r="H17" s="59"/>
    </row>
    <row r="18" spans="2:8" ht="27.75" customHeight="1" thickBot="1">
      <c r="B18" s="13" t="s">
        <v>59</v>
      </c>
      <c r="C18" s="6"/>
      <c r="D18" s="10" t="s">
        <v>63</v>
      </c>
      <c r="E18" s="16" t="s">
        <v>27</v>
      </c>
      <c r="F18" s="8">
        <v>493</v>
      </c>
      <c r="G18" s="59"/>
      <c r="H18" s="59"/>
    </row>
    <row r="19" spans="2:8" ht="27" customHeight="1" thickBot="1">
      <c r="B19" s="23" t="s">
        <v>3</v>
      </c>
      <c r="C19" s="24" t="s">
        <v>12</v>
      </c>
      <c r="D19" s="25" t="s">
        <v>31</v>
      </c>
      <c r="E19" s="24" t="s">
        <v>5</v>
      </c>
      <c r="F19" s="26" t="s">
        <v>5</v>
      </c>
      <c r="G19" s="59"/>
      <c r="H19" s="59"/>
    </row>
    <row r="20" spans="2:8" ht="20.25" customHeight="1">
      <c r="B20" s="20" t="s">
        <v>3</v>
      </c>
      <c r="C20" s="21" t="s">
        <v>21</v>
      </c>
      <c r="D20" s="22" t="s">
        <v>22</v>
      </c>
      <c r="E20" s="27" t="s">
        <v>5</v>
      </c>
      <c r="F20" s="12" t="s">
        <v>5</v>
      </c>
      <c r="G20" s="59"/>
      <c r="H20" s="59"/>
    </row>
    <row r="21" spans="2:8" ht="24.75" customHeight="1">
      <c r="B21" s="13" t="s">
        <v>60</v>
      </c>
      <c r="C21" s="18"/>
      <c r="D21" s="10" t="s">
        <v>53</v>
      </c>
      <c r="E21" s="16" t="s">
        <v>27</v>
      </c>
      <c r="F21" s="8">
        <f>1282+36</f>
        <v>1318</v>
      </c>
      <c r="G21" s="59"/>
      <c r="H21" s="59"/>
    </row>
    <row r="22" spans="2:8" ht="12.75">
      <c r="B22" s="13" t="s">
        <v>3</v>
      </c>
      <c r="C22" s="14" t="s">
        <v>23</v>
      </c>
      <c r="D22" s="15" t="s">
        <v>39</v>
      </c>
      <c r="E22" s="16" t="s">
        <v>5</v>
      </c>
      <c r="F22" s="8" t="s">
        <v>5</v>
      </c>
      <c r="G22" s="59"/>
      <c r="H22" s="59"/>
    </row>
    <row r="23" spans="2:8" ht="27" customHeight="1" thickBot="1">
      <c r="B23" s="13" t="s">
        <v>49</v>
      </c>
      <c r="C23" s="17"/>
      <c r="D23" s="10" t="s">
        <v>52</v>
      </c>
      <c r="E23" s="16" t="s">
        <v>64</v>
      </c>
      <c r="F23" s="8">
        <f>(1283+36)*0.06*2.4</f>
        <v>189.936</v>
      </c>
      <c r="G23" s="59"/>
      <c r="H23" s="59"/>
    </row>
    <row r="24" spans="2:8" ht="21.75" customHeight="1">
      <c r="B24" s="60" t="s">
        <v>3</v>
      </c>
      <c r="C24" s="61" t="s">
        <v>43</v>
      </c>
      <c r="D24" s="62" t="s">
        <v>44</v>
      </c>
      <c r="E24" s="63" t="s">
        <v>5</v>
      </c>
      <c r="F24" s="65" t="s">
        <v>5</v>
      </c>
      <c r="G24" s="59"/>
      <c r="H24" s="59"/>
    </row>
    <row r="25" spans="2:8" ht="21.75" customHeight="1" thickBot="1">
      <c r="B25" s="90" t="s">
        <v>51</v>
      </c>
      <c r="C25" s="41"/>
      <c r="D25" s="41" t="s">
        <v>65</v>
      </c>
      <c r="E25" s="91" t="s">
        <v>27</v>
      </c>
      <c r="F25" s="92">
        <v>210</v>
      </c>
      <c r="G25" s="59"/>
      <c r="H25" s="59"/>
    </row>
    <row r="26" spans="2:6" ht="12.75">
      <c r="B26" s="3"/>
      <c r="C26" s="5"/>
      <c r="D26" s="2"/>
      <c r="E26" s="2"/>
      <c r="F26" s="1"/>
    </row>
    <row r="27" spans="2:6" ht="12.75">
      <c r="B27" s="4"/>
      <c r="C27" s="5"/>
      <c r="D27" s="2"/>
      <c r="E27" s="2"/>
      <c r="F27" s="1"/>
    </row>
    <row r="28" spans="3:6" ht="12.75">
      <c r="C28" s="1"/>
      <c r="D28" s="1"/>
      <c r="E28" s="1"/>
      <c r="F28" s="1"/>
    </row>
    <row r="29" ht="12.75">
      <c r="F29" s="1"/>
    </row>
  </sheetData>
  <sheetProtection/>
  <mergeCells count="3">
    <mergeCell ref="B2:F2"/>
    <mergeCell ref="B3:F3"/>
    <mergeCell ref="E4:F4"/>
  </mergeCells>
  <printOptions/>
  <pageMargins left="1.0236220472440944" right="0.3937007874015748" top="0.3937007874015748" bottom="0.3937007874015748" header="0.5118110236220472" footer="0.5118110236220472"/>
  <pageSetup horizontalDpi="600" verticalDpi="600" orientation="portrait" paperSize="9" r:id="rId1"/>
  <rowBreaks count="2" manualBreakCount="2">
    <brk id="31" min="1" max="7" man="1"/>
    <brk id="102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J16" sqref="J16"/>
    </sheetView>
  </sheetViews>
  <sheetFormatPr defaultColWidth="9.00390625" defaultRowHeight="12.75"/>
  <cols>
    <col min="1" max="1" width="2.875" style="0" customWidth="1"/>
    <col min="2" max="2" width="2.375" style="0" customWidth="1"/>
    <col min="3" max="3" width="10.375" style="0" customWidth="1"/>
    <col min="4" max="4" width="55.625" style="0" customWidth="1"/>
    <col min="5" max="5" width="7.875" style="0" customWidth="1"/>
    <col min="6" max="6" width="8.75390625" style="0" customWidth="1"/>
    <col min="7" max="7" width="9.375" style="0" customWidth="1"/>
    <col min="8" max="8" width="13.125" style="0" customWidth="1"/>
  </cols>
  <sheetData>
    <row r="1" ht="13.5" thickBot="1"/>
    <row r="2" spans="2:10" ht="30.75" customHeight="1" thickBot="1">
      <c r="B2" s="98" t="s">
        <v>61</v>
      </c>
      <c r="C2" s="99"/>
      <c r="D2" s="99"/>
      <c r="E2" s="99"/>
      <c r="F2" s="99"/>
      <c r="G2" s="99"/>
      <c r="H2" s="100"/>
      <c r="I2" s="59"/>
      <c r="J2" s="59"/>
    </row>
    <row r="3" spans="2:10" ht="22.5" customHeight="1" thickBot="1">
      <c r="B3" s="101" t="s">
        <v>42</v>
      </c>
      <c r="C3" s="102"/>
      <c r="D3" s="102"/>
      <c r="E3" s="102"/>
      <c r="F3" s="102"/>
      <c r="G3" s="102"/>
      <c r="H3" s="103"/>
      <c r="I3" s="59"/>
      <c r="J3" s="59"/>
    </row>
    <row r="4" spans="2:10" ht="39" customHeight="1" thickBot="1">
      <c r="B4" s="85" t="s">
        <v>0</v>
      </c>
      <c r="C4" s="86" t="s">
        <v>1</v>
      </c>
      <c r="D4" s="86" t="s">
        <v>2</v>
      </c>
      <c r="E4" s="104" t="s">
        <v>37</v>
      </c>
      <c r="F4" s="106"/>
      <c r="G4" s="86" t="s">
        <v>19</v>
      </c>
      <c r="H4" s="87" t="s">
        <v>20</v>
      </c>
      <c r="I4" s="59"/>
      <c r="J4" s="59"/>
    </row>
    <row r="5" spans="2:10" ht="15" customHeight="1">
      <c r="B5" s="82" t="s">
        <v>3</v>
      </c>
      <c r="C5" s="83" t="s">
        <v>4</v>
      </c>
      <c r="D5" s="84" t="s">
        <v>29</v>
      </c>
      <c r="E5" s="11" t="s">
        <v>5</v>
      </c>
      <c r="F5" s="11" t="s">
        <v>5</v>
      </c>
      <c r="G5" s="11" t="s">
        <v>5</v>
      </c>
      <c r="H5" s="12" t="s">
        <v>5</v>
      </c>
      <c r="I5" s="59"/>
      <c r="J5" s="59"/>
    </row>
    <row r="6" spans="2:10" ht="15" customHeight="1">
      <c r="B6" s="13" t="s">
        <v>3</v>
      </c>
      <c r="C6" s="14" t="s">
        <v>6</v>
      </c>
      <c r="D6" s="15" t="s">
        <v>7</v>
      </c>
      <c r="E6" s="6" t="s">
        <v>5</v>
      </c>
      <c r="F6" s="7" t="s">
        <v>5</v>
      </c>
      <c r="G6" s="7" t="s">
        <v>5</v>
      </c>
      <c r="H6" s="8" t="s">
        <v>5</v>
      </c>
      <c r="I6" s="59"/>
      <c r="J6" s="59"/>
    </row>
    <row r="7" spans="2:10" ht="17.25" customHeight="1">
      <c r="B7" s="9" t="s">
        <v>54</v>
      </c>
      <c r="C7" s="6"/>
      <c r="D7" s="10" t="s">
        <v>38</v>
      </c>
      <c r="E7" s="6" t="s">
        <v>8</v>
      </c>
      <c r="F7" s="7">
        <v>0.25</v>
      </c>
      <c r="G7" s="7"/>
      <c r="H7" s="8"/>
      <c r="I7" s="59"/>
      <c r="J7" s="59"/>
    </row>
    <row r="8" spans="1:10" ht="26.25" customHeight="1" thickBot="1">
      <c r="A8" s="1"/>
      <c r="B8" s="46" t="s">
        <v>3</v>
      </c>
      <c r="C8" s="39" t="s">
        <v>45</v>
      </c>
      <c r="D8" s="39" t="s">
        <v>46</v>
      </c>
      <c r="E8" s="38" t="s">
        <v>5</v>
      </c>
      <c r="F8" s="38" t="s">
        <v>5</v>
      </c>
      <c r="G8" s="38" t="s">
        <v>5</v>
      </c>
      <c r="H8" s="40" t="s">
        <v>5</v>
      </c>
      <c r="I8" s="59"/>
      <c r="J8" s="59"/>
    </row>
    <row r="9" spans="2:10" ht="26.25" customHeight="1">
      <c r="B9" s="66" t="s">
        <v>3</v>
      </c>
      <c r="C9" s="67" t="s">
        <v>47</v>
      </c>
      <c r="D9" s="68" t="s">
        <v>48</v>
      </c>
      <c r="E9" s="69" t="s">
        <v>5</v>
      </c>
      <c r="F9" s="64" t="s">
        <v>5</v>
      </c>
      <c r="G9" s="64" t="s">
        <v>5</v>
      </c>
      <c r="H9" s="65"/>
      <c r="I9" s="59"/>
      <c r="J9" s="59"/>
    </row>
    <row r="10" spans="2:10" ht="50.25" customHeight="1" thickBot="1">
      <c r="B10" s="70" t="s">
        <v>55</v>
      </c>
      <c r="C10" s="71" t="s">
        <v>5</v>
      </c>
      <c r="D10" s="41" t="s">
        <v>66</v>
      </c>
      <c r="E10" s="32" t="s">
        <v>50</v>
      </c>
      <c r="F10" s="33">
        <f>460*1.5*0.3/2</f>
        <v>103.5</v>
      </c>
      <c r="G10" s="72"/>
      <c r="H10" s="73"/>
      <c r="I10" s="59"/>
      <c r="J10" s="59"/>
    </row>
    <row r="11" spans="2:10" ht="17.25" customHeight="1">
      <c r="B11" s="82" t="s">
        <v>3</v>
      </c>
      <c r="C11" s="83" t="s">
        <v>9</v>
      </c>
      <c r="D11" s="84" t="s">
        <v>30</v>
      </c>
      <c r="E11" s="83" t="s">
        <v>5</v>
      </c>
      <c r="F11" s="83" t="s">
        <v>5</v>
      </c>
      <c r="G11" s="83" t="s">
        <v>5</v>
      </c>
      <c r="H11" s="88" t="s">
        <v>5</v>
      </c>
      <c r="I11" s="59"/>
      <c r="J11" s="59"/>
    </row>
    <row r="12" spans="2:10" ht="21.75" customHeight="1">
      <c r="B12" s="13" t="s">
        <v>3</v>
      </c>
      <c r="C12" s="14" t="s">
        <v>10</v>
      </c>
      <c r="D12" s="15" t="s">
        <v>36</v>
      </c>
      <c r="E12" s="6" t="s">
        <v>5</v>
      </c>
      <c r="F12" s="7" t="s">
        <v>5</v>
      </c>
      <c r="G12" s="7" t="s">
        <v>5</v>
      </c>
      <c r="H12" s="8" t="s">
        <v>5</v>
      </c>
      <c r="I12" s="59"/>
      <c r="J12" s="59"/>
    </row>
    <row r="13" spans="2:10" ht="26.25" customHeight="1">
      <c r="B13" s="89" t="s">
        <v>56</v>
      </c>
      <c r="C13" s="6"/>
      <c r="D13" s="10" t="s">
        <v>62</v>
      </c>
      <c r="E13" s="16" t="s">
        <v>27</v>
      </c>
      <c r="F13" s="7">
        <f>493</f>
        <v>493</v>
      </c>
      <c r="G13" s="7"/>
      <c r="H13" s="8"/>
      <c r="I13" s="59"/>
      <c r="J13" s="59"/>
    </row>
    <row r="14" spans="2:10" ht="27.75" customHeight="1">
      <c r="B14" s="20" t="s">
        <v>3</v>
      </c>
      <c r="C14" s="21" t="s">
        <v>15</v>
      </c>
      <c r="D14" s="22" t="s">
        <v>16</v>
      </c>
      <c r="E14" s="27" t="s">
        <v>5</v>
      </c>
      <c r="F14" s="11" t="s">
        <v>5</v>
      </c>
      <c r="G14" s="11" t="s">
        <v>5</v>
      </c>
      <c r="H14" s="12" t="s">
        <v>5</v>
      </c>
      <c r="I14" s="59"/>
      <c r="J14" s="59"/>
    </row>
    <row r="15" spans="2:10" ht="19.5" customHeight="1">
      <c r="B15" s="13" t="s">
        <v>57</v>
      </c>
      <c r="C15" s="6"/>
      <c r="D15" s="10" t="s">
        <v>17</v>
      </c>
      <c r="E15" s="16" t="s">
        <v>27</v>
      </c>
      <c r="F15" s="7">
        <f>1282+36</f>
        <v>1318</v>
      </c>
      <c r="G15" s="7"/>
      <c r="H15" s="8"/>
      <c r="I15" s="59"/>
      <c r="J15" s="59"/>
    </row>
    <row r="16" spans="2:10" ht="27.75" customHeight="1">
      <c r="B16" s="13" t="s">
        <v>58</v>
      </c>
      <c r="C16" s="6"/>
      <c r="D16" s="10" t="s">
        <v>18</v>
      </c>
      <c r="E16" s="16" t="s">
        <v>27</v>
      </c>
      <c r="F16" s="7">
        <f>F15</f>
        <v>1318</v>
      </c>
      <c r="G16" s="7"/>
      <c r="H16" s="8"/>
      <c r="I16" s="59"/>
      <c r="J16" s="59"/>
    </row>
    <row r="17" spans="2:10" ht="17.25" customHeight="1">
      <c r="B17" s="13" t="s">
        <v>3</v>
      </c>
      <c r="C17" s="17" t="s">
        <v>11</v>
      </c>
      <c r="D17" s="15" t="s">
        <v>35</v>
      </c>
      <c r="E17" s="16" t="s">
        <v>5</v>
      </c>
      <c r="F17" s="7" t="s">
        <v>5</v>
      </c>
      <c r="G17" s="7" t="s">
        <v>5</v>
      </c>
      <c r="H17" s="8" t="s">
        <v>5</v>
      </c>
      <c r="I17" s="59"/>
      <c r="J17" s="59"/>
    </row>
    <row r="18" spans="2:10" ht="27.75" customHeight="1" thickBot="1">
      <c r="B18" s="13" t="s">
        <v>59</v>
      </c>
      <c r="C18" s="6"/>
      <c r="D18" s="10" t="s">
        <v>63</v>
      </c>
      <c r="E18" s="16" t="s">
        <v>27</v>
      </c>
      <c r="F18" s="7">
        <v>493</v>
      </c>
      <c r="G18" s="7"/>
      <c r="H18" s="8"/>
      <c r="I18" s="59"/>
      <c r="J18" s="59"/>
    </row>
    <row r="19" spans="2:10" ht="27" customHeight="1" thickBot="1">
      <c r="B19" s="23" t="s">
        <v>3</v>
      </c>
      <c r="C19" s="24" t="s">
        <v>12</v>
      </c>
      <c r="D19" s="25" t="s">
        <v>31</v>
      </c>
      <c r="E19" s="24" t="s">
        <v>5</v>
      </c>
      <c r="F19" s="24" t="s">
        <v>5</v>
      </c>
      <c r="G19" s="24" t="s">
        <v>5</v>
      </c>
      <c r="H19" s="26" t="s">
        <v>5</v>
      </c>
      <c r="I19" s="59"/>
      <c r="J19" s="59"/>
    </row>
    <row r="20" spans="2:10" ht="20.25" customHeight="1">
      <c r="B20" s="20" t="s">
        <v>3</v>
      </c>
      <c r="C20" s="21" t="s">
        <v>21</v>
      </c>
      <c r="D20" s="22" t="s">
        <v>22</v>
      </c>
      <c r="E20" s="27" t="s">
        <v>5</v>
      </c>
      <c r="F20" s="11" t="s">
        <v>5</v>
      </c>
      <c r="G20" s="11" t="s">
        <v>5</v>
      </c>
      <c r="H20" s="12" t="s">
        <v>5</v>
      </c>
      <c r="I20" s="59"/>
      <c r="J20" s="59"/>
    </row>
    <row r="21" spans="2:10" ht="24.75" customHeight="1">
      <c r="B21" s="13" t="s">
        <v>60</v>
      </c>
      <c r="C21" s="18"/>
      <c r="D21" s="10" t="s">
        <v>53</v>
      </c>
      <c r="E21" s="16" t="s">
        <v>27</v>
      </c>
      <c r="F21" s="7">
        <f>1282+36</f>
        <v>1318</v>
      </c>
      <c r="G21" s="7"/>
      <c r="H21" s="8"/>
      <c r="I21" s="59"/>
      <c r="J21" s="59"/>
    </row>
    <row r="22" spans="2:10" ht="12.75">
      <c r="B22" s="13" t="s">
        <v>3</v>
      </c>
      <c r="C22" s="14" t="s">
        <v>23</v>
      </c>
      <c r="D22" s="15" t="s">
        <v>39</v>
      </c>
      <c r="E22" s="16" t="s">
        <v>5</v>
      </c>
      <c r="F22" s="7" t="s">
        <v>5</v>
      </c>
      <c r="G22" s="7" t="s">
        <v>5</v>
      </c>
      <c r="H22" s="8" t="s">
        <v>5</v>
      </c>
      <c r="I22" s="59"/>
      <c r="J22" s="59"/>
    </row>
    <row r="23" spans="2:10" ht="27" customHeight="1" thickBot="1">
      <c r="B23" s="13" t="s">
        <v>49</v>
      </c>
      <c r="C23" s="17"/>
      <c r="D23" s="10" t="s">
        <v>52</v>
      </c>
      <c r="E23" s="16" t="s">
        <v>64</v>
      </c>
      <c r="F23" s="7">
        <f>(1283+36)*0.06*2.4</f>
        <v>189.936</v>
      </c>
      <c r="G23" s="58"/>
      <c r="H23" s="8"/>
      <c r="I23" s="59"/>
      <c r="J23" s="59"/>
    </row>
    <row r="24" spans="2:10" ht="21.75" customHeight="1">
      <c r="B24" s="60" t="s">
        <v>3</v>
      </c>
      <c r="C24" s="61" t="s">
        <v>43</v>
      </c>
      <c r="D24" s="62" t="s">
        <v>44</v>
      </c>
      <c r="E24" s="63" t="s">
        <v>5</v>
      </c>
      <c r="F24" s="64" t="s">
        <v>5</v>
      </c>
      <c r="G24" s="64" t="s">
        <v>5</v>
      </c>
      <c r="H24" s="65" t="s">
        <v>5</v>
      </c>
      <c r="I24" s="59"/>
      <c r="J24" s="59"/>
    </row>
    <row r="25" spans="2:10" ht="21.75" customHeight="1" thickBot="1">
      <c r="B25" s="74" t="s">
        <v>51</v>
      </c>
      <c r="C25" s="10"/>
      <c r="D25" s="10" t="s">
        <v>65</v>
      </c>
      <c r="E25" s="16" t="s">
        <v>27</v>
      </c>
      <c r="F25" s="16">
        <v>210</v>
      </c>
      <c r="G25" s="16"/>
      <c r="H25" s="75"/>
      <c r="I25" s="59"/>
      <c r="J25" s="59"/>
    </row>
    <row r="26" spans="2:8" ht="12.75">
      <c r="B26" s="76"/>
      <c r="C26" s="28"/>
      <c r="D26" s="97"/>
      <c r="E26" s="97"/>
      <c r="F26" s="107" t="s">
        <v>25</v>
      </c>
      <c r="G26" s="108"/>
      <c r="H26" s="81"/>
    </row>
    <row r="27" spans="2:8" ht="12.75">
      <c r="B27" s="76"/>
      <c r="C27" s="77"/>
      <c r="D27" s="2"/>
      <c r="E27" s="19"/>
      <c r="F27" s="93" t="s">
        <v>28</v>
      </c>
      <c r="G27" s="94"/>
      <c r="H27" s="30"/>
    </row>
    <row r="28" spans="2:8" ht="13.5" thickBot="1">
      <c r="B28" s="78"/>
      <c r="C28" s="79"/>
      <c r="D28" s="80"/>
      <c r="E28" s="80"/>
      <c r="F28" s="95" t="s">
        <v>26</v>
      </c>
      <c r="G28" s="96"/>
      <c r="H28" s="31"/>
    </row>
    <row r="29" spans="2:8" ht="12.75">
      <c r="B29" s="3"/>
      <c r="C29" s="5"/>
      <c r="D29" s="2"/>
      <c r="E29" s="2"/>
      <c r="F29" s="1"/>
      <c r="G29" s="1"/>
      <c r="H29" s="1"/>
    </row>
    <row r="30" spans="2:8" ht="12.75">
      <c r="B30" s="4"/>
      <c r="C30" s="5"/>
      <c r="D30" s="2"/>
      <c r="E30" s="2"/>
      <c r="F30" s="1"/>
      <c r="G30" s="1"/>
      <c r="H30" s="1"/>
    </row>
    <row r="31" spans="3:8" ht="12.75">
      <c r="C31" s="1"/>
      <c r="D31" s="1"/>
      <c r="E31" s="1"/>
      <c r="F31" s="1"/>
      <c r="G31" s="1"/>
      <c r="H31" s="1"/>
    </row>
    <row r="32" spans="6:8" ht="12.75">
      <c r="F32" s="1"/>
      <c r="G32" s="1"/>
      <c r="H32" s="1"/>
    </row>
  </sheetData>
  <sheetProtection/>
  <mergeCells count="7">
    <mergeCell ref="F26:G26"/>
    <mergeCell ref="F27:G27"/>
    <mergeCell ref="F28:G28"/>
    <mergeCell ref="B2:H2"/>
    <mergeCell ref="B3:H3"/>
    <mergeCell ref="E4:F4"/>
    <mergeCell ref="D26:E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3"/>
  <sheetViews>
    <sheetView zoomScale="150" zoomScaleNormal="150" zoomScaleSheetLayoutView="140" zoomScalePageLayoutView="85" workbookViewId="0" topLeftCell="A1">
      <selection activeCell="H8" sqref="H8"/>
    </sheetView>
  </sheetViews>
  <sheetFormatPr defaultColWidth="9.00390625" defaultRowHeight="12.75"/>
  <cols>
    <col min="1" max="1" width="9.75390625" style="0" customWidth="1"/>
    <col min="2" max="2" width="2.375" style="0" customWidth="1"/>
    <col min="3" max="3" width="10.375" style="0" customWidth="1"/>
    <col min="4" max="4" width="54.25390625" style="0" customWidth="1"/>
    <col min="5" max="5" width="13.125" style="0" customWidth="1"/>
  </cols>
  <sheetData>
    <row r="1" ht="45" customHeight="1" thickBot="1"/>
    <row r="2" spans="2:5" ht="44.25" customHeight="1" thickBot="1">
      <c r="B2" s="98" t="s">
        <v>40</v>
      </c>
      <c r="C2" s="99"/>
      <c r="D2" s="99"/>
      <c r="E2" s="100"/>
    </row>
    <row r="3" spans="2:5" ht="22.5" customHeight="1" thickBot="1">
      <c r="B3" s="109" t="s">
        <v>41</v>
      </c>
      <c r="C3" s="110"/>
      <c r="D3" s="110"/>
      <c r="E3" s="111"/>
    </row>
    <row r="4" spans="2:5" ht="39" customHeight="1" thickBot="1">
      <c r="B4" s="35" t="s">
        <v>0</v>
      </c>
      <c r="C4" s="36" t="s">
        <v>1</v>
      </c>
      <c r="D4" s="36" t="s">
        <v>2</v>
      </c>
      <c r="E4" s="37" t="s">
        <v>20</v>
      </c>
    </row>
    <row r="5" spans="2:5" ht="15" customHeight="1">
      <c r="B5" s="49">
        <v>1</v>
      </c>
      <c r="C5" s="52" t="s">
        <v>4</v>
      </c>
      <c r="D5" s="45" t="s">
        <v>29</v>
      </c>
      <c r="E5" s="55" t="e">
        <f>#REF!</f>
        <v>#REF!</v>
      </c>
    </row>
    <row r="6" spans="2:5" ht="18.75" customHeight="1">
      <c r="B6" s="50">
        <v>2</v>
      </c>
      <c r="C6" s="53" t="s">
        <v>9</v>
      </c>
      <c r="D6" s="46" t="s">
        <v>30</v>
      </c>
      <c r="E6" s="56" t="e">
        <f>#REF!</f>
        <v>#REF!</v>
      </c>
    </row>
    <row r="7" spans="2:5" ht="18" customHeight="1">
      <c r="B7" s="50">
        <v>3</v>
      </c>
      <c r="C7" s="53" t="s">
        <v>12</v>
      </c>
      <c r="D7" s="46" t="s">
        <v>31</v>
      </c>
      <c r="E7" s="56" t="e">
        <f>#REF!</f>
        <v>#REF!</v>
      </c>
    </row>
    <row r="8" spans="2:5" ht="17.25" customHeight="1">
      <c r="B8" s="50">
        <v>4</v>
      </c>
      <c r="C8" s="53" t="s">
        <v>13</v>
      </c>
      <c r="D8" s="46" t="s">
        <v>32</v>
      </c>
      <c r="E8" s="56" t="e">
        <f>#REF!</f>
        <v>#REF!</v>
      </c>
    </row>
    <row r="9" spans="2:5" ht="18.75" customHeight="1">
      <c r="B9" s="50">
        <v>5</v>
      </c>
      <c r="C9" s="53" t="s">
        <v>24</v>
      </c>
      <c r="D9" s="47" t="s">
        <v>33</v>
      </c>
      <c r="E9" s="56" t="e">
        <f>#REF!</f>
        <v>#REF!</v>
      </c>
    </row>
    <row r="10" spans="2:5" ht="15.75" customHeight="1" thickBot="1">
      <c r="B10" s="51">
        <v>6</v>
      </c>
      <c r="C10" s="54" t="s">
        <v>14</v>
      </c>
      <c r="D10" s="48" t="s">
        <v>34</v>
      </c>
      <c r="E10" s="57" t="e">
        <f>#REF!</f>
        <v>#REF!</v>
      </c>
    </row>
    <row r="11" spans="2:5" ht="12.75">
      <c r="B11" s="4"/>
      <c r="C11" s="5"/>
      <c r="D11" s="44" t="s">
        <v>25</v>
      </c>
      <c r="E11" s="29" t="e">
        <f>SUM(E5:E10)</f>
        <v>#REF!</v>
      </c>
    </row>
    <row r="12" spans="3:5" ht="12.75">
      <c r="C12" s="1"/>
      <c r="D12" s="42" t="s">
        <v>28</v>
      </c>
      <c r="E12" s="30" t="e">
        <f>E11*0.23</f>
        <v>#REF!</v>
      </c>
    </row>
    <row r="13" spans="4:5" ht="13.5" thickBot="1">
      <c r="D13" s="43" t="s">
        <v>26</v>
      </c>
      <c r="E13" s="31" t="e">
        <f>SUM(E11:E12)</f>
        <v>#REF!</v>
      </c>
    </row>
  </sheetData>
  <sheetProtection/>
  <mergeCells count="2">
    <mergeCell ref="B2:E2"/>
    <mergeCell ref="B3:E3"/>
  </mergeCells>
  <printOptions/>
  <pageMargins left="0.6299212598425197" right="0.3937007874015748" top="0.3937007874015748" bottom="0.3937007874015748" header="0.5118110236220472" footer="0.5118110236220472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Janecki</dc:creator>
  <cp:keywords/>
  <dc:description/>
  <cp:lastModifiedBy>justyna.grotus.lubik</cp:lastModifiedBy>
  <cp:lastPrinted>2020-03-18T17:36:03Z</cp:lastPrinted>
  <dcterms:created xsi:type="dcterms:W3CDTF">2000-11-13T06:25:45Z</dcterms:created>
  <dcterms:modified xsi:type="dcterms:W3CDTF">2020-04-09T07:42:48Z</dcterms:modified>
  <cp:category/>
  <cp:version/>
  <cp:contentType/>
  <cp:contentStatus/>
  <cp:revision>1</cp:revision>
</cp:coreProperties>
</file>